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 activeTab="3"/>
  </bookViews>
  <sheets>
    <sheet name="Plan po izv.i ekon.klas." sheetId="1" r:id="rId1"/>
    <sheet name="Plan po funkc.klas." sheetId="2" r:id="rId2"/>
    <sheet name="Plan po poseb.prog." sheetId="3" r:id="rId3"/>
    <sheet name=" SAŽETAK PLANA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3" l="1"/>
  <c r="B4" i="3" s="1"/>
  <c r="B3" i="3" s="1"/>
  <c r="B2" i="3" s="1"/>
  <c r="B33" i="1"/>
  <c r="B26" i="1" s="1"/>
  <c r="B60" i="1" s="1"/>
  <c r="B13" i="1"/>
  <c r="B3" i="1" s="1"/>
  <c r="B25" i="1" s="1"/>
  <c r="F37" i="4"/>
  <c r="G34" i="4" s="1"/>
  <c r="G37" i="4" s="1"/>
  <c r="H34" i="4" s="1"/>
  <c r="H37" i="4" s="1"/>
  <c r="I34" i="4" s="1"/>
  <c r="I37" i="4" s="1"/>
  <c r="J34" i="4" s="1"/>
  <c r="J37" i="4" s="1"/>
  <c r="J21" i="4"/>
  <c r="I21" i="4"/>
  <c r="H21" i="4"/>
  <c r="G21" i="4"/>
  <c r="F21" i="4"/>
  <c r="J11" i="4"/>
  <c r="I11" i="4"/>
  <c r="H11" i="4"/>
  <c r="G11" i="4"/>
  <c r="F11" i="4"/>
  <c r="J8" i="4"/>
  <c r="I8" i="4"/>
  <c r="H8" i="4"/>
  <c r="G8" i="4"/>
  <c r="F8" i="4"/>
  <c r="F14" i="4" s="1"/>
  <c r="H14" i="4" l="1"/>
  <c r="J14" i="4"/>
  <c r="J22" i="4" s="1"/>
  <c r="J28" i="4" s="1"/>
  <c r="J29" i="4" s="1"/>
  <c r="I14" i="4"/>
  <c r="G14" i="4"/>
  <c r="G22" i="4" s="1"/>
  <c r="F22" i="4"/>
  <c r="F28" i="4" s="1"/>
  <c r="F29" i="4" s="1"/>
  <c r="H22" i="4"/>
  <c r="H28" i="4" s="1"/>
  <c r="H29" i="4" s="1"/>
  <c r="I22" i="4" l="1"/>
  <c r="I28" i="4" s="1"/>
  <c r="I29" i="4" s="1"/>
</calcChain>
</file>

<file path=xl/sharedStrings.xml><?xml version="1.0" encoding="utf-8"?>
<sst xmlns="http://schemas.openxmlformats.org/spreadsheetml/2006/main" count="261" uniqueCount="107">
  <si>
    <t>Oznaka</t>
  </si>
  <si>
    <t>Ostvarenje 2023.</t>
  </si>
  <si>
    <t>Plan 2024.</t>
  </si>
  <si>
    <t>Indeks</t>
  </si>
  <si>
    <t>Plan 2025.</t>
  </si>
  <si>
    <t>2025 / 2024</t>
  </si>
  <si>
    <t>Projekcija 2026.</t>
  </si>
  <si>
    <t>2026 / 2025</t>
  </si>
  <si>
    <t>Projekcija 2027.</t>
  </si>
  <si>
    <t>2027 / 2026</t>
  </si>
  <si>
    <t>A. RAČUN PRIHODA I RASHODA</t>
  </si>
  <si>
    <t>6 Prihodi poslovanja</t>
  </si>
  <si>
    <t>63 Pomoći iz inozemstva i od subjekata unutar općeg proračuna</t>
  </si>
  <si>
    <t>Izvor: 52 Pomoći - proračunski korisnici</t>
  </si>
  <si>
    <t>64 Prihodi od imovine</t>
  </si>
  <si>
    <t>Izvor: 32 Vlastiti prihodi - proračunski korisnici</t>
  </si>
  <si>
    <t>65 Prihodi od upravnih i administrativnih pristojbi, pristojbi po posebnim propisima i naknada</t>
  </si>
  <si>
    <t>Izvor: 43 Prihodi za posebne namjene - proračunski korisnici</t>
  </si>
  <si>
    <t>Izvor: 73 Prihodi od prodaje ili zamjene nefin. imov. i naknade štete s nalova osiguranja - prorač. korisnici</t>
  </si>
  <si>
    <t>66 Prihodi od prodaje proizvoda i robe te pruženih usluga i prihodi od donacija te povrati po protestiranim jamstvima</t>
  </si>
  <si>
    <t>67 Prihodi iz nadležnog proračuna i od HZZO-a temeljem ugovornih obveza</t>
  </si>
  <si>
    <t>Izvor: 11 Opći prihodi i primici</t>
  </si>
  <si>
    <t>Izvor: 44 Prihodi za decentralizirane funkcije</t>
  </si>
  <si>
    <t>Izvor: 51 Pomoći</t>
  </si>
  <si>
    <t>Izvor: 58 Prenesena sredstva - pomoći</t>
  </si>
  <si>
    <t>7 Prihodi od prodaje nefinancijske imovine</t>
  </si>
  <si>
    <t>71 Prihodi od prodaje neproizvedene dugotrajne imovine</t>
  </si>
  <si>
    <t>72 Prihodi od prodaje proizvedene dugotrajne imovine</t>
  </si>
  <si>
    <t>SVEUKUPNO PRIHODI</t>
  </si>
  <si>
    <t>3 Rashodi poslovanja</t>
  </si>
  <si>
    <t>31 Rashodi za zaposlene</t>
  </si>
  <si>
    <t>Izvor: 18 Prenesena sredstva - opći prihodi i primici</t>
  </si>
  <si>
    <t>32 Materijalni rashodi</t>
  </si>
  <si>
    <t>Izvor: 48 Prenesena sredstva - namjenski prihodi</t>
  </si>
  <si>
    <t>Izvor: 78 Prenesena sredstva - prihodi od prodaje ili zamjene nefinancijske imovine i naknade s naslova osiguranja</t>
  </si>
  <si>
    <t>34 Financijski rashodi</t>
  </si>
  <si>
    <t>37 Naknade građanima i kućanstvima na temelju osiguranja i druge naknade</t>
  </si>
  <si>
    <t>38 Ostali rashodi</t>
  </si>
  <si>
    <t>4 Rashodi za nabavu nefinancijske imovine</t>
  </si>
  <si>
    <t>42 Rashodi za nabavu proizvedene dugotrajne imovine</t>
  </si>
  <si>
    <t>SVEUKUPNO RASHODI</t>
  </si>
  <si>
    <t>091 Predškolsko i osnovno obrazovanje</t>
  </si>
  <si>
    <t>098 Usluge obrazovanja koje nisu drugdje svrstane</t>
  </si>
  <si>
    <t>SVEUKUPNO RASHODI I IZDACI</t>
  </si>
  <si>
    <t>RKP br.: 10508 OŠ SKRAD</t>
  </si>
  <si>
    <t>Program: 5301 Osnovnoškolsko obrazovanje</t>
  </si>
  <si>
    <t>A 530101 Osiguravanje uvjeta rada</t>
  </si>
  <si>
    <t>Izvor: 321 Vlastiti prihodi - proračunski korisnici</t>
  </si>
  <si>
    <t>Izvor: 431 Prihodi za posebne namjene - proračunski korisnici</t>
  </si>
  <si>
    <t>Izvor: 441 Prihodi za decentralizirane funkcije - OŠ</t>
  </si>
  <si>
    <t>Izvor: 483 Prenesena sredstva - namjenski prihodi - proračunski korisnici</t>
  </si>
  <si>
    <t>Izvor: 484 Prenesena sredstva - prihodi za decentralizirane funkcije</t>
  </si>
  <si>
    <t>Izvor: 521 Pomoći - proračunski korisnici</t>
  </si>
  <si>
    <t>Izvor: 731 Prihodi od prodaje ili zamjene nefin. imov. i naknade štete s naslova osiguranja - prorač. korisnici</t>
  </si>
  <si>
    <t>Izvor: 782 Prenesena sredstva - Prihodi od prodaje ili zamjene nefinancijske imovine i naknade štete s naslova osiguranja</t>
  </si>
  <si>
    <t>T 530102 Investicijsko održavanje objekata i opreme</t>
  </si>
  <si>
    <t>Izvor: 111 Porezni i ostali prihodi</t>
  </si>
  <si>
    <t>Izvor: 181 Prenesena sredstva - opći prihodi i primici</t>
  </si>
  <si>
    <t>A 530106 Nabava udžbenika za učenike OŠ</t>
  </si>
  <si>
    <t>A 530107 Prehrana za učenike u osnovnim školama</t>
  </si>
  <si>
    <t>Program: 5302 Unapređenje kvalitete odgojno obrazovnog sustava</t>
  </si>
  <si>
    <t>A 530202 Produženi boravak učenika-putnika</t>
  </si>
  <si>
    <t>A 530209 Sufinanciranje rada pomoćnika u nastavi</t>
  </si>
  <si>
    <t>Izvor: 116 Predfinanciranje EU projekata</t>
  </si>
  <si>
    <t>Izvor: 512 Pomoći iz državnog proračuna</t>
  </si>
  <si>
    <t>Izvor: 515 Pomoći za provođenje EU projekata</t>
  </si>
  <si>
    <t>Izvor: 581 Prenesena sredstva - pomoći</t>
  </si>
  <si>
    <t>A 530222 Programi školskog kurikuluma</t>
  </si>
  <si>
    <t>A 530223 Program predškolskog odgoja i obrazovanja pri školama</t>
  </si>
  <si>
    <t>T 530232 EU projekti kod proračunskih korisnika - OŠ</t>
  </si>
  <si>
    <t>Izvor: 525 Pomoći za provođenje EU projekata - proračunski korisnici</t>
  </si>
  <si>
    <t>Izvor: 585 Prenesena sredstva - pomoći za provođenje EU projekata - proračunski korisnici</t>
  </si>
  <si>
    <t>A 530239 Županijska škola plivanja</t>
  </si>
  <si>
    <t>A 530240 Osiguranje besplatnih zaliha menstrualnih higijenskih potrepština</t>
  </si>
  <si>
    <t>Program: 5308 Kapitalna ulaganja u odgojno obrazovnu infrastrukturu</t>
  </si>
  <si>
    <t>K 530801 Opremanje ustanova školstva</t>
  </si>
  <si>
    <t>I. OPĆI DIO</t>
  </si>
  <si>
    <t>A) SAŽETAK RAČUNA PRIHODA I RASHODA</t>
  </si>
  <si>
    <t>EUR</t>
  </si>
  <si>
    <t>Izvršenje 2023.*</t>
  </si>
  <si>
    <t>Proračun za 2025.</t>
  </si>
  <si>
    <t>Projekcija proračuna
za 2026.</t>
  </si>
  <si>
    <t>Projekcija proračuna
za 2027.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</si>
  <si>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</si>
  <si>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</si>
  <si>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</si>
  <si>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</si>
  <si>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</si>
  <si>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</si>
  <si>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</si>
  <si>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</si>
  <si>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</si>
  <si>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</si>
  <si>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</si>
  <si>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</si>
  <si>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</si>
  <si>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</si>
  <si>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</si>
  <si>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</si>
  <si>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</si>
  <si>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</si>
  <si>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</si>
  <si>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>FINANCIJSKI PLAN PRORAČUNSKOG KORISNIKA JEDINICE LOKALNE I PODRUČNE (REGIONALNE) SAMOUPRAVE 
ZA 2025. I PROJEKCIJA ZA 2026. I 2027. GODINU</t>
  </si>
  <si>
    <t xml:space="preserve">                                                                                                                                                                                                                      Ravnateljica: Vesna Pintar - Grgurić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</si>
  <si>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Ravnateljica: Vesna Pintar - Grgurić</t>
  </si>
  <si>
    <t>Plan po funkcijskoj klasifikaciji</t>
  </si>
  <si>
    <t>OŠ SKRAD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</si>
</sst>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9"/>
      <color rgb="FFFFFFFF"/>
      <name val="Verdana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1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20" fillId="0" borderId="10" xfId="0" applyFont="1" applyBorder="1" applyAlignment="1">
      <alignment horizontal="center" vertical="center" wrapText="1" indent="1"/>
    </xf>
    <xf numFmtId="0" fontId="19" fillId="33" borderId="0" xfId="0" applyFont="1" applyFill="1" applyAlignment="1">
      <alignment horizontal="left" indent="1"/>
    </xf>
    <xf numFmtId="0" fontId="19" fillId="33" borderId="11" xfId="0" applyFont="1" applyFill="1" applyBorder="1" applyAlignment="1">
      <alignment horizontal="left" wrapText="1" indent="1"/>
    </xf>
    <xf numFmtId="0" fontId="22" fillId="33" borderId="11" xfId="0" applyFont="1" applyFill="1" applyBorder="1" applyAlignment="1">
      <alignment horizontal="left" wrapText="1" indent="1"/>
    </xf>
    <xf numFmtId="4" fontId="19" fillId="33" borderId="11" xfId="0" applyNumberFormat="1" applyFont="1" applyFill="1" applyBorder="1" applyAlignment="1">
      <alignment horizontal="right" wrapText="1" indent="1"/>
    </xf>
    <xf numFmtId="4" fontId="22" fillId="33" borderId="11" xfId="0" applyNumberFormat="1" applyFont="1" applyFill="1" applyBorder="1" applyAlignment="1">
      <alignment horizontal="right" wrapText="1" indent="1"/>
    </xf>
    <xf numFmtId="0" fontId="19" fillId="33" borderId="11" xfId="0" applyFont="1" applyFill="1" applyBorder="1" applyAlignment="1">
      <alignment horizontal="right" wrapText="1" indent="1"/>
    </xf>
    <xf numFmtId="0" fontId="22" fillId="33" borderId="11" xfId="0" applyFont="1" applyFill="1" applyBorder="1" applyAlignment="1">
      <alignment horizontal="right" wrapText="1" indent="1"/>
    </xf>
    <xf numFmtId="0" fontId="22" fillId="33" borderId="11" xfId="0" applyFont="1" applyFill="1" applyBorder="1" applyAlignment="1">
      <alignment horizontal="left" wrapText="1" indent="2"/>
    </xf>
    <xf numFmtId="0" fontId="21" fillId="33" borderId="11" xfId="0" applyFont="1" applyFill="1" applyBorder="1" applyAlignment="1">
      <alignment horizontal="left" wrapText="1" indent="3"/>
    </xf>
    <xf numFmtId="4" fontId="21" fillId="33" borderId="11" xfId="0" applyNumberFormat="1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left" wrapText="1" indent="1"/>
    </xf>
    <xf numFmtId="0" fontId="23" fillId="34" borderId="11" xfId="0" applyFont="1" applyFill="1" applyBorder="1" applyAlignment="1">
      <alignment horizontal="left" wrapText="1" indent="1"/>
    </xf>
    <xf numFmtId="4" fontId="23" fillId="34" borderId="11" xfId="0" applyNumberFormat="1" applyFont="1" applyFill="1" applyBorder="1" applyAlignment="1">
      <alignment horizontal="right" wrapText="1" indent="1"/>
    </xf>
    <xf numFmtId="0" fontId="23" fillId="34" borderId="11" xfId="0" applyFont="1" applyFill="1" applyBorder="1" applyAlignment="1">
      <alignment horizontal="right" wrapText="1" indent="1"/>
    </xf>
    <xf numFmtId="4" fontId="24" fillId="34" borderId="11" xfId="0" applyNumberFormat="1" applyFont="1" applyFill="1" applyBorder="1" applyAlignment="1">
      <alignment horizontal="right" wrapText="1" indent="1"/>
    </xf>
    <xf numFmtId="0" fontId="19" fillId="34" borderId="0" xfId="0" applyFont="1" applyFill="1" applyAlignment="1">
      <alignment horizontal="left" indent="1"/>
    </xf>
    <xf numFmtId="0" fontId="21" fillId="35" borderId="11" xfId="0" applyFont="1" applyFill="1" applyBorder="1" applyAlignment="1">
      <alignment horizontal="left" wrapText="1" indent="2"/>
    </xf>
    <xf numFmtId="4" fontId="21" fillId="35" borderId="11" xfId="0" applyNumberFormat="1" applyFont="1" applyFill="1" applyBorder="1" applyAlignment="1">
      <alignment horizontal="right" wrapText="1" indent="1"/>
    </xf>
    <xf numFmtId="0" fontId="21" fillId="35" borderId="11" xfId="0" applyFont="1" applyFill="1" applyBorder="1" applyAlignment="1">
      <alignment horizontal="right" wrapText="1" indent="1"/>
    </xf>
    <xf numFmtId="4" fontId="19" fillId="35" borderId="11" xfId="0" applyNumberFormat="1" applyFont="1" applyFill="1" applyBorder="1" applyAlignment="1">
      <alignment horizontal="right" wrapText="1" indent="1"/>
    </xf>
    <xf numFmtId="0" fontId="19" fillId="35" borderId="0" xfId="0" applyFont="1" applyFill="1" applyAlignment="1">
      <alignment horizontal="left" indent="1"/>
    </xf>
    <xf numFmtId="0" fontId="22" fillId="33" borderId="11" xfId="0" applyFont="1" applyFill="1" applyBorder="1" applyAlignment="1">
      <alignment horizontal="left" wrapText="1" indent="3"/>
    </xf>
    <xf numFmtId="0" fontId="22" fillId="33" borderId="11" xfId="0" applyFont="1" applyFill="1" applyBorder="1" applyAlignment="1">
      <alignment horizontal="left" wrapText="1" indent="4"/>
    </xf>
    <xf numFmtId="0" fontId="22" fillId="33" borderId="11" xfId="0" applyFont="1" applyFill="1" applyBorder="1" applyAlignment="1">
      <alignment horizontal="left" wrapText="1" indent="5"/>
    </xf>
    <xf numFmtId="0" fontId="21" fillId="35" borderId="11" xfId="0" applyFont="1" applyFill="1" applyBorder="1" applyAlignment="1">
      <alignment horizontal="left" wrapText="1" indent="1"/>
    </xf>
    <xf numFmtId="0" fontId="19" fillId="35" borderId="11" xfId="0" applyFont="1" applyFill="1" applyBorder="1" applyAlignment="1">
      <alignment horizontal="left" wrapText="1" indent="1"/>
    </xf>
    <xf numFmtId="0" fontId="19" fillId="35" borderId="11" xfId="0" applyFont="1" applyFill="1" applyBorder="1" applyAlignment="1">
      <alignment horizontal="right" wrapText="1" indent="1"/>
    </xf>
    <xf numFmtId="0" fontId="26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6" fillId="0" borderId="0" xfId="0" applyFont="1" applyAlignment="1">
      <alignment horizontal="left" wrapText="1"/>
    </xf>
    <xf numFmtId="0" fontId="30" fillId="0" borderId="0" xfId="0" applyFont="1" applyAlignment="1">
      <alignment wrapText="1"/>
    </xf>
    <xf numFmtId="0" fontId="26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31" fillId="0" borderId="12" xfId="0" applyFont="1" applyBorder="1" applyAlignment="1">
      <alignment horizontal="right" vertical="center"/>
    </xf>
    <xf numFmtId="0" fontId="32" fillId="0" borderId="13" xfId="0" quotePrefix="1" applyFont="1" applyBorder="1" applyAlignment="1">
      <alignment horizontal="left" wrapText="1"/>
    </xf>
    <xf numFmtId="0" fontId="32" fillId="0" borderId="14" xfId="0" quotePrefix="1" applyFont="1" applyBorder="1" applyAlignment="1">
      <alignment horizontal="left" wrapText="1"/>
    </xf>
    <xf numFmtId="0" fontId="32" fillId="0" borderId="14" xfId="0" quotePrefix="1" applyFont="1" applyBorder="1" applyAlignment="1">
      <alignment horizontal="center" wrapText="1"/>
    </xf>
    <xf numFmtId="0" fontId="32" fillId="0" borderId="14" xfId="0" quotePrefix="1" applyFont="1" applyBorder="1" applyAlignment="1">
      <alignment horizontal="left"/>
    </xf>
    <xf numFmtId="0" fontId="32" fillId="36" borderId="15" xfId="0" applyFont="1" applyFill="1" applyBorder="1" applyAlignment="1">
      <alignment horizontal="center" vertical="center" wrapText="1"/>
    </xf>
    <xf numFmtId="4" fontId="32" fillId="37" borderId="15" xfId="0" applyNumberFormat="1" applyFont="1" applyFill="1" applyBorder="1" applyAlignment="1">
      <alignment horizontal="right"/>
    </xf>
    <xf numFmtId="4" fontId="32" fillId="0" borderId="15" xfId="0" applyNumberFormat="1" applyFont="1" applyBorder="1" applyAlignment="1">
      <alignment horizontal="right"/>
    </xf>
    <xf numFmtId="0" fontId="33" fillId="37" borderId="13" xfId="0" applyFont="1" applyFill="1" applyBorder="1" applyAlignment="1">
      <alignment horizontal="left" vertical="center"/>
    </xf>
    <xf numFmtId="0" fontId="34" fillId="37" borderId="14" xfId="0" applyFont="1" applyFill="1" applyBorder="1" applyAlignment="1">
      <alignment vertical="center"/>
    </xf>
    <xf numFmtId="4" fontId="32" fillId="0" borderId="15" xfId="0" applyNumberFormat="1" applyFont="1" applyBorder="1" applyAlignment="1">
      <alignment horizontal="right" wrapText="1"/>
    </xf>
    <xf numFmtId="0" fontId="30" fillId="0" borderId="0" xfId="0" applyFont="1" applyAlignment="1">
      <alignment horizontal="center" vertical="center" wrapText="1"/>
    </xf>
    <xf numFmtId="0" fontId="28" fillId="0" borderId="0" xfId="0" applyFont="1"/>
    <xf numFmtId="3" fontId="32" fillId="0" borderId="15" xfId="0" applyNumberFormat="1" applyFont="1" applyBorder="1" applyAlignment="1">
      <alignment horizontal="right"/>
    </xf>
    <xf numFmtId="3" fontId="32" fillId="0" borderId="15" xfId="0" applyNumberFormat="1" applyFont="1" applyBorder="1" applyAlignment="1">
      <alignment horizontal="right" wrapText="1"/>
    </xf>
    <xf numFmtId="3" fontId="32" fillId="37" borderId="15" xfId="0" applyNumberFormat="1" applyFont="1" applyFill="1" applyBorder="1" applyAlignment="1">
      <alignment horizontal="right"/>
    </xf>
    <xf numFmtId="0" fontId="26" fillId="0" borderId="0" xfId="0" quotePrefix="1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9" fillId="0" borderId="0" xfId="0" applyFont="1" applyAlignment="1">
      <alignment wrapText="1"/>
    </xf>
    <xf numFmtId="4" fontId="33" fillId="38" borderId="13" xfId="0" quotePrefix="1" applyNumberFormat="1" applyFont="1" applyFill="1" applyBorder="1" applyAlignment="1">
      <alignment horizontal="right"/>
    </xf>
    <xf numFmtId="3" fontId="33" fillId="38" borderId="13" xfId="0" quotePrefix="1" applyNumberFormat="1" applyFont="1" applyFill="1" applyBorder="1" applyAlignment="1">
      <alignment horizontal="right"/>
    </xf>
    <xf numFmtId="3" fontId="33" fillId="38" borderId="15" xfId="0" applyNumberFormat="1" applyFont="1" applyFill="1" applyBorder="1" applyAlignment="1">
      <alignment horizontal="right" wrapText="1"/>
    </xf>
    <xf numFmtId="4" fontId="33" fillId="37" borderId="13" xfId="0" quotePrefix="1" applyNumberFormat="1" applyFont="1" applyFill="1" applyBorder="1" applyAlignment="1">
      <alignment horizontal="right"/>
    </xf>
    <xf numFmtId="3" fontId="33" fillId="37" borderId="13" xfId="0" quotePrefix="1" applyNumberFormat="1" applyFont="1" applyFill="1" applyBorder="1" applyAlignment="1">
      <alignment horizontal="right"/>
    </xf>
    <xf numFmtId="3" fontId="33" fillId="37" borderId="15" xfId="0" quotePrefix="1" applyNumberFormat="1" applyFont="1" applyFill="1" applyBorder="1" applyAlignment="1">
      <alignment horizontal="right"/>
    </xf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>
      <alignment wrapText="1"/>
    </xf>
    <xf numFmtId="0" fontId="37" fillId="0" borderId="0" xfId="0" quotePrefix="1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4" fillId="0" borderId="0" xfId="0" applyFont="1"/>
    <xf numFmtId="0" fontId="33" fillId="0" borderId="13" xfId="0" quotePrefix="1" applyFont="1" applyBorder="1" applyAlignment="1">
      <alignment horizontal="left" wrapText="1"/>
    </xf>
    <xf numFmtId="0" fontId="33" fillId="0" borderId="14" xfId="0" quotePrefix="1" applyFont="1" applyBorder="1" applyAlignment="1">
      <alignment horizontal="left" wrapText="1"/>
    </xf>
    <xf numFmtId="0" fontId="33" fillId="0" borderId="14" xfId="0" quotePrefix="1" applyFont="1" applyBorder="1" applyAlignment="1">
      <alignment horizontal="center" wrapText="1"/>
    </xf>
    <xf numFmtId="0" fontId="33" fillId="0" borderId="14" xfId="0" quotePrefix="1" applyFont="1" applyBorder="1" applyAlignment="1">
      <alignment horizontal="left"/>
    </xf>
    <xf numFmtId="0" fontId="33" fillId="36" borderId="15" xfId="0" applyFont="1" applyFill="1" applyBorder="1" applyAlignment="1">
      <alignment horizontal="center" vertical="center" wrapText="1"/>
    </xf>
    <xf numFmtId="3" fontId="32" fillId="37" borderId="13" xfId="0" quotePrefix="1" applyNumberFormat="1" applyFont="1" applyFill="1" applyBorder="1" applyAlignment="1">
      <alignment horizontal="right"/>
    </xf>
    <xf numFmtId="3" fontId="32" fillId="37" borderId="15" xfId="0" quotePrefix="1" applyNumberFormat="1" applyFont="1" applyFill="1" applyBorder="1" applyAlignment="1">
      <alignment horizontal="right"/>
    </xf>
    <xf numFmtId="2" fontId="21" fillId="33" borderId="11" xfId="0" applyNumberFormat="1" applyFont="1" applyFill="1" applyBorder="1" applyAlignment="1">
      <alignment horizontal="right" wrapText="1" indent="1"/>
    </xf>
    <xf numFmtId="2" fontId="22" fillId="33" borderId="11" xfId="0" applyNumberFormat="1" applyFont="1" applyFill="1" applyBorder="1" applyAlignment="1">
      <alignment horizontal="right" wrapText="1" indent="1"/>
    </xf>
    <xf numFmtId="2" fontId="21" fillId="35" borderId="11" xfId="0" applyNumberFormat="1" applyFont="1" applyFill="1" applyBorder="1" applyAlignment="1">
      <alignment horizontal="right" wrapText="1" indent="1"/>
    </xf>
    <xf numFmtId="2" fontId="19" fillId="33" borderId="11" xfId="0" applyNumberFormat="1" applyFont="1" applyFill="1" applyBorder="1" applyAlignment="1">
      <alignment horizontal="right" wrapText="1" indent="1"/>
    </xf>
    <xf numFmtId="0" fontId="40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35" fillId="0" borderId="0" xfId="0" applyFont="1" applyAlignment="1">
      <alignment horizontal="center" vertical="center" wrapText="1"/>
    </xf>
    <xf numFmtId="0" fontId="33" fillId="38" borderId="13" xfId="0" applyFont="1" applyFill="1" applyBorder="1" applyAlignment="1">
      <alignment horizontal="left" vertical="center" wrapText="1"/>
    </xf>
    <xf numFmtId="0" fontId="33" fillId="38" borderId="14" xfId="0" applyFont="1" applyFill="1" applyBorder="1" applyAlignment="1">
      <alignment horizontal="left" vertical="center" wrapText="1"/>
    </xf>
    <xf numFmtId="0" fontId="33" fillId="38" borderId="16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33" fillId="37" borderId="13" xfId="0" quotePrefix="1" applyFont="1" applyFill="1" applyBorder="1" applyAlignment="1">
      <alignment horizontal="left" vertical="center" wrapText="1"/>
    </xf>
    <xf numFmtId="0" fontId="34" fillId="37" borderId="14" xfId="0" applyFont="1" applyFill="1" applyBorder="1" applyAlignment="1">
      <alignment vertical="center" wrapText="1"/>
    </xf>
    <xf numFmtId="0" fontId="33" fillId="37" borderId="13" xfId="0" applyFont="1" applyFill="1" applyBorder="1" applyAlignment="1">
      <alignment horizontal="left" vertical="center" wrapText="1"/>
    </xf>
    <xf numFmtId="0" fontId="33" fillId="37" borderId="14" xfId="0" applyFont="1" applyFill="1" applyBorder="1" applyAlignment="1">
      <alignment horizontal="left" vertical="center" wrapText="1"/>
    </xf>
    <xf numFmtId="0" fontId="33" fillId="37" borderId="16" xfId="0" applyFont="1" applyFill="1" applyBorder="1" applyAlignment="1">
      <alignment horizontal="left" vertical="center" wrapText="1"/>
    </xf>
    <xf numFmtId="0" fontId="33" fillId="0" borderId="13" xfId="0" quotePrefix="1" applyFont="1" applyBorder="1" applyAlignment="1">
      <alignment horizontal="left" vertical="center" wrapText="1"/>
    </xf>
    <xf numFmtId="0" fontId="34" fillId="0" borderId="14" xfId="0" applyFont="1" applyBorder="1" applyAlignment="1">
      <alignment vertical="center" wrapText="1"/>
    </xf>
    <xf numFmtId="0" fontId="33" fillId="0" borderId="13" xfId="0" quotePrefix="1" applyFont="1" applyBorder="1" applyAlignment="1">
      <alignment horizontal="left" vertical="center"/>
    </xf>
    <xf numFmtId="0" fontId="34" fillId="0" borderId="14" xfId="0" applyFont="1" applyBorder="1" applyAlignment="1">
      <alignment vertical="center"/>
    </xf>
    <xf numFmtId="0" fontId="25" fillId="0" borderId="0" xfId="0" applyFont="1" applyAlignment="1">
      <alignment horizontal="center" vertical="center" wrapText="1"/>
    </xf>
    <xf numFmtId="0" fontId="29" fillId="0" borderId="0" xfId="0" applyFont="1" applyAlignment="1">
      <alignment wrapText="1"/>
    </xf>
    <xf numFmtId="0" fontId="27" fillId="0" borderId="0" xfId="0" applyFont="1" applyAlignment="1">
      <alignment vertical="center" wrapText="1"/>
    </xf>
    <xf numFmtId="0" fontId="34" fillId="37" borderId="14" xfId="0" applyFont="1" applyFill="1" applyBorder="1" applyAlignment="1">
      <alignment vertical="center"/>
    </xf>
    <xf numFmtId="0" fontId="33" fillId="0" borderId="13" xfId="0" applyFont="1" applyBorder="1" applyAlignment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showGridLines="0" topLeftCell="A31" workbookViewId="0">
      <selection activeCell="I61" sqref="I61"/>
    </sheetView>
  </sheetViews>
  <sheetFormatPr defaultColWidth="9.140625" defaultRowHeight="11.25" x14ac:dyDescent="0.15"/>
  <cols>
    <col min="1" max="1" width="50.42578125" style="1" customWidth="1"/>
    <col min="2" max="2" width="24" style="1" customWidth="1"/>
    <col min="3" max="3" width="22.7109375" style="1" customWidth="1"/>
    <col min="4" max="4" width="10.5703125" style="1" customWidth="1"/>
    <col min="5" max="5" width="18.85546875" style="1" customWidth="1"/>
    <col min="6" max="6" width="18.7109375" style="1" customWidth="1"/>
    <col min="7" max="7" width="24.85546875" style="1" customWidth="1"/>
    <col min="8" max="8" width="23" style="1" customWidth="1"/>
    <col min="9" max="9" width="25.42578125" style="1" customWidth="1"/>
    <col min="10" max="10" width="24" style="1" customWidth="1"/>
    <col min="11" max="16384" width="9.140625" style="1"/>
  </cols>
  <sheetData>
    <row r="1" spans="1:10" s="2" customFormat="1" ht="25.9" thickBo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s="4" customFormat="1" ht="12.75" x14ac:dyDescent="0.2">
      <c r="A2" s="6" t="s">
        <v>10</v>
      </c>
      <c r="B2" s="6"/>
      <c r="C2" s="6"/>
      <c r="D2" s="6"/>
      <c r="E2" s="6"/>
      <c r="F2" s="6"/>
      <c r="G2" s="5"/>
      <c r="H2" s="6"/>
      <c r="I2" s="6"/>
      <c r="J2" s="6"/>
    </row>
    <row r="3" spans="1:10" s="4" customFormat="1" ht="13.15" x14ac:dyDescent="0.25">
      <c r="A3" s="6" t="s">
        <v>11</v>
      </c>
      <c r="B3" s="8">
        <f>B13+B8+B4+B6</f>
        <v>619429.78</v>
      </c>
      <c r="C3" s="8">
        <v>750324.1</v>
      </c>
      <c r="D3" s="10">
        <v>135.77000000000001</v>
      </c>
      <c r="E3" s="8">
        <v>815064.69</v>
      </c>
      <c r="F3" s="10">
        <v>108.2</v>
      </c>
      <c r="G3" s="7">
        <v>815064.69</v>
      </c>
      <c r="H3" s="10">
        <v>100</v>
      </c>
      <c r="I3" s="8">
        <v>815064.69</v>
      </c>
      <c r="J3" s="10">
        <v>100</v>
      </c>
    </row>
    <row r="4" spans="1:10" s="4" customFormat="1" ht="25.5" x14ac:dyDescent="0.2">
      <c r="A4" s="11" t="s">
        <v>12</v>
      </c>
      <c r="B4" s="8">
        <v>548795.5</v>
      </c>
      <c r="C4" s="8">
        <v>688160.47</v>
      </c>
      <c r="D4" s="10">
        <v>125.39</v>
      </c>
      <c r="E4" s="8">
        <v>748697.25</v>
      </c>
      <c r="F4" s="10">
        <v>108.8</v>
      </c>
      <c r="G4" s="7">
        <v>748697.25</v>
      </c>
      <c r="H4" s="10">
        <v>100</v>
      </c>
      <c r="I4" s="8">
        <v>748697.25</v>
      </c>
      <c r="J4" s="10">
        <v>100</v>
      </c>
    </row>
    <row r="5" spans="1:10" s="4" customFormat="1" ht="12.75" x14ac:dyDescent="0.2">
      <c r="A5" s="12" t="s">
        <v>13</v>
      </c>
      <c r="B5" s="13">
        <v>548795.5</v>
      </c>
      <c r="C5" s="13">
        <v>688160.47</v>
      </c>
      <c r="D5" s="14">
        <v>125.39</v>
      </c>
      <c r="E5" s="13">
        <v>748697.25</v>
      </c>
      <c r="F5" s="14">
        <v>108.8</v>
      </c>
      <c r="G5" s="7">
        <v>748697.25</v>
      </c>
      <c r="H5" s="14">
        <v>100</v>
      </c>
      <c r="I5" s="13">
        <v>748697.25</v>
      </c>
      <c r="J5" s="14">
        <v>100</v>
      </c>
    </row>
    <row r="6" spans="1:10" s="4" customFormat="1" ht="13.15" x14ac:dyDescent="0.25">
      <c r="A6" s="11" t="s">
        <v>14</v>
      </c>
      <c r="B6" s="10">
        <v>4.18</v>
      </c>
      <c r="C6" s="10">
        <v>6</v>
      </c>
      <c r="D6" s="10">
        <v>143.54</v>
      </c>
      <c r="E6" s="10">
        <v>5</v>
      </c>
      <c r="F6" s="10">
        <v>83.33</v>
      </c>
      <c r="G6" s="9">
        <v>5</v>
      </c>
      <c r="H6" s="10">
        <v>100</v>
      </c>
      <c r="I6" s="10">
        <v>5</v>
      </c>
      <c r="J6" s="10">
        <v>100</v>
      </c>
    </row>
    <row r="7" spans="1:10" s="4" customFormat="1" ht="12.75" x14ac:dyDescent="0.2">
      <c r="A7" s="12" t="s">
        <v>15</v>
      </c>
      <c r="B7" s="14">
        <v>4.18</v>
      </c>
      <c r="C7" s="14">
        <v>6</v>
      </c>
      <c r="D7" s="14">
        <v>143.54</v>
      </c>
      <c r="E7" s="14">
        <v>5</v>
      </c>
      <c r="F7" s="14">
        <v>83.33</v>
      </c>
      <c r="G7" s="9">
        <v>5</v>
      </c>
      <c r="H7" s="14">
        <v>100</v>
      </c>
      <c r="I7" s="14">
        <v>5</v>
      </c>
      <c r="J7" s="14">
        <v>100</v>
      </c>
    </row>
    <row r="8" spans="1:10" s="4" customFormat="1" ht="26.45" x14ac:dyDescent="0.25">
      <c r="A8" s="11" t="s">
        <v>16</v>
      </c>
      <c r="B8" s="8">
        <v>3833.9</v>
      </c>
      <c r="C8" s="8">
        <v>2869</v>
      </c>
      <c r="D8" s="10">
        <v>74.83</v>
      </c>
      <c r="E8" s="8">
        <v>2300</v>
      </c>
      <c r="F8" s="10">
        <v>80.17</v>
      </c>
      <c r="G8" s="7">
        <v>2300</v>
      </c>
      <c r="H8" s="10">
        <v>100</v>
      </c>
      <c r="I8" s="8">
        <v>2300</v>
      </c>
      <c r="J8" s="10">
        <v>100</v>
      </c>
    </row>
    <row r="9" spans="1:10" s="4" customFormat="1" ht="25.5" x14ac:dyDescent="0.2">
      <c r="A9" s="12" t="s">
        <v>17</v>
      </c>
      <c r="B9" s="13">
        <v>2626.4</v>
      </c>
      <c r="C9" s="13">
        <v>2469</v>
      </c>
      <c r="D9" s="14">
        <v>94.01</v>
      </c>
      <c r="E9" s="13">
        <v>1900</v>
      </c>
      <c r="F9" s="14">
        <v>76.95</v>
      </c>
      <c r="G9" s="7">
        <v>1900</v>
      </c>
      <c r="H9" s="14">
        <v>100</v>
      </c>
      <c r="I9" s="13">
        <v>1900</v>
      </c>
      <c r="J9" s="14">
        <v>100</v>
      </c>
    </row>
    <row r="10" spans="1:10" s="4" customFormat="1" ht="25.5" x14ac:dyDescent="0.2">
      <c r="A10" s="12" t="s">
        <v>18</v>
      </c>
      <c r="B10" s="13">
        <v>1207.5</v>
      </c>
      <c r="C10" s="14">
        <v>400</v>
      </c>
      <c r="D10" s="14">
        <v>33.130000000000003</v>
      </c>
      <c r="E10" s="14">
        <v>400</v>
      </c>
      <c r="F10" s="14">
        <v>100</v>
      </c>
      <c r="G10" s="9">
        <v>400</v>
      </c>
      <c r="H10" s="14">
        <v>100</v>
      </c>
      <c r="I10" s="14">
        <v>400</v>
      </c>
      <c r="J10" s="14">
        <v>100</v>
      </c>
    </row>
    <row r="11" spans="1:10" s="4" customFormat="1" ht="38.25" x14ac:dyDescent="0.2">
      <c r="A11" s="11" t="s">
        <v>19</v>
      </c>
      <c r="B11" s="6"/>
      <c r="C11" s="10">
        <v>130</v>
      </c>
      <c r="D11" s="6"/>
      <c r="E11" s="10">
        <v>100</v>
      </c>
      <c r="F11" s="10">
        <v>76.92</v>
      </c>
      <c r="G11" s="9">
        <v>100</v>
      </c>
      <c r="H11" s="10">
        <v>100</v>
      </c>
      <c r="I11" s="10">
        <v>100</v>
      </c>
      <c r="J11" s="10">
        <v>100</v>
      </c>
    </row>
    <row r="12" spans="1:10" s="4" customFormat="1" ht="12.75" x14ac:dyDescent="0.2">
      <c r="A12" s="12" t="s">
        <v>15</v>
      </c>
      <c r="B12" s="15"/>
      <c r="C12" s="14">
        <v>130</v>
      </c>
      <c r="D12" s="15"/>
      <c r="E12" s="14">
        <v>100</v>
      </c>
      <c r="F12" s="14">
        <v>76.92</v>
      </c>
      <c r="G12" s="9">
        <v>100</v>
      </c>
      <c r="H12" s="14">
        <v>100</v>
      </c>
      <c r="I12" s="14">
        <v>100</v>
      </c>
      <c r="J12" s="14">
        <v>100</v>
      </c>
    </row>
    <row r="13" spans="1:10" s="4" customFormat="1" ht="25.5" x14ac:dyDescent="0.2">
      <c r="A13" s="11" t="s">
        <v>20</v>
      </c>
      <c r="B13" s="8">
        <f>SUM(B14:B19)</f>
        <v>66796.200000000012</v>
      </c>
      <c r="C13" s="8">
        <v>59158.63</v>
      </c>
      <c r="D13" s="6"/>
      <c r="E13" s="8">
        <v>63962.44</v>
      </c>
      <c r="F13" s="10">
        <v>102.71</v>
      </c>
      <c r="G13" s="7">
        <v>63962.44</v>
      </c>
      <c r="H13" s="10">
        <v>100</v>
      </c>
      <c r="I13" s="8">
        <v>63962.44</v>
      </c>
      <c r="J13" s="10">
        <v>100</v>
      </c>
    </row>
    <row r="14" spans="1:10" s="4" customFormat="1" ht="12.75" x14ac:dyDescent="0.2">
      <c r="A14" s="12" t="s">
        <v>21</v>
      </c>
      <c r="B14" s="13">
        <v>15113.9</v>
      </c>
      <c r="C14" s="13">
        <v>10350.5</v>
      </c>
      <c r="D14" s="15"/>
      <c r="E14" s="13">
        <v>7428.42</v>
      </c>
      <c r="F14" s="14">
        <v>71.77</v>
      </c>
      <c r="G14" s="7">
        <v>7428.42</v>
      </c>
      <c r="H14" s="14">
        <v>100</v>
      </c>
      <c r="I14" s="13">
        <v>7428.42</v>
      </c>
      <c r="J14" s="14">
        <v>100</v>
      </c>
    </row>
    <row r="15" spans="1:10" s="4" customFormat="1" ht="12.75" x14ac:dyDescent="0.2">
      <c r="A15" s="12" t="s">
        <v>31</v>
      </c>
      <c r="B15" s="13">
        <v>57.79</v>
      </c>
      <c r="C15" s="13"/>
      <c r="D15" s="15"/>
      <c r="E15" s="13"/>
      <c r="F15" s="14"/>
      <c r="G15" s="7"/>
      <c r="H15" s="14"/>
      <c r="I15" s="13"/>
      <c r="J15" s="14"/>
    </row>
    <row r="16" spans="1:10" s="4" customFormat="1" ht="13.15" x14ac:dyDescent="0.25">
      <c r="A16" s="12" t="s">
        <v>22</v>
      </c>
      <c r="B16" s="13">
        <v>46774.71</v>
      </c>
      <c r="C16" s="13">
        <v>45900</v>
      </c>
      <c r="D16" s="15"/>
      <c r="E16" s="13">
        <v>45700</v>
      </c>
      <c r="F16" s="14">
        <v>92.59</v>
      </c>
      <c r="G16" s="7">
        <v>45700</v>
      </c>
      <c r="H16" s="14">
        <v>100</v>
      </c>
      <c r="I16" s="13">
        <v>45700</v>
      </c>
      <c r="J16" s="14">
        <v>100</v>
      </c>
    </row>
    <row r="17" spans="1:10" s="4" customFormat="1" ht="13.15" x14ac:dyDescent="0.25">
      <c r="A17" s="12" t="s">
        <v>33</v>
      </c>
      <c r="B17" s="13">
        <v>1629.41</v>
      </c>
      <c r="C17" s="13"/>
      <c r="D17" s="15"/>
      <c r="E17" s="13"/>
      <c r="F17" s="14"/>
      <c r="G17" s="7"/>
      <c r="H17" s="14"/>
      <c r="I17" s="13"/>
      <c r="J17" s="14"/>
    </row>
    <row r="18" spans="1:10" s="4" customFormat="1" ht="12.75" x14ac:dyDescent="0.2">
      <c r="A18" s="12" t="s">
        <v>23</v>
      </c>
      <c r="B18" s="13">
        <v>2940.42</v>
      </c>
      <c r="C18" s="13">
        <v>2381.31</v>
      </c>
      <c r="D18" s="15"/>
      <c r="E18" s="13">
        <v>10834.02</v>
      </c>
      <c r="F18" s="14">
        <v>454.96</v>
      </c>
      <c r="G18" s="7">
        <v>10834.02</v>
      </c>
      <c r="H18" s="14">
        <v>100</v>
      </c>
      <c r="I18" s="13">
        <v>10834.02</v>
      </c>
      <c r="J18" s="14">
        <v>100</v>
      </c>
    </row>
    <row r="19" spans="1:10" s="4" customFormat="1" ht="12.75" x14ac:dyDescent="0.2">
      <c r="A19" s="12" t="s">
        <v>24</v>
      </c>
      <c r="B19" s="14">
        <v>279.97000000000003</v>
      </c>
      <c r="C19" s="14">
        <v>526.82000000000005</v>
      </c>
      <c r="D19" s="15"/>
      <c r="E19" s="15"/>
      <c r="F19" s="15"/>
      <c r="G19" s="5"/>
      <c r="H19" s="15"/>
      <c r="I19" s="15"/>
      <c r="J19" s="15"/>
    </row>
    <row r="20" spans="1:10" s="4" customFormat="1" ht="13.15" x14ac:dyDescent="0.25">
      <c r="A20" s="6" t="s">
        <v>25</v>
      </c>
      <c r="B20" s="8"/>
      <c r="C20" s="8">
        <v>324401</v>
      </c>
      <c r="D20" s="6"/>
      <c r="E20" s="6"/>
      <c r="F20" s="6"/>
      <c r="G20" s="5"/>
      <c r="H20" s="6"/>
      <c r="I20" s="6"/>
      <c r="J20" s="6"/>
    </row>
    <row r="21" spans="1:10" s="4" customFormat="1" ht="26.45" x14ac:dyDescent="0.25">
      <c r="A21" s="11" t="s">
        <v>26</v>
      </c>
      <c r="B21" s="8"/>
      <c r="C21" s="8">
        <v>74401</v>
      </c>
      <c r="D21" s="6"/>
      <c r="E21" s="6"/>
      <c r="F21" s="6"/>
      <c r="G21" s="5"/>
      <c r="H21" s="6"/>
      <c r="I21" s="6"/>
      <c r="J21" s="6"/>
    </row>
    <row r="22" spans="1:10" s="4" customFormat="1" ht="25.5" x14ac:dyDescent="0.2">
      <c r="A22" s="12" t="s">
        <v>18</v>
      </c>
      <c r="B22" s="13"/>
      <c r="C22" s="13">
        <v>74401</v>
      </c>
      <c r="D22" s="15"/>
      <c r="E22" s="15"/>
      <c r="F22" s="15"/>
      <c r="G22" s="5"/>
      <c r="H22" s="15"/>
      <c r="I22" s="15"/>
      <c r="J22" s="15"/>
    </row>
    <row r="23" spans="1:10" s="4" customFormat="1" ht="26.45" x14ac:dyDescent="0.25">
      <c r="A23" s="11" t="s">
        <v>27</v>
      </c>
      <c r="B23" s="8"/>
      <c r="C23" s="8">
        <v>250000</v>
      </c>
      <c r="D23" s="6"/>
      <c r="E23" s="6"/>
      <c r="F23" s="6"/>
      <c r="G23" s="5"/>
      <c r="H23" s="6"/>
      <c r="I23" s="6"/>
      <c r="J23" s="6"/>
    </row>
    <row r="24" spans="1:10" s="4" customFormat="1" ht="25.5" x14ac:dyDescent="0.2">
      <c r="A24" s="12" t="s">
        <v>18</v>
      </c>
      <c r="B24" s="13"/>
      <c r="C24" s="13">
        <v>250000</v>
      </c>
      <c r="D24" s="15"/>
      <c r="E24" s="15"/>
      <c r="F24" s="15"/>
      <c r="G24" s="5"/>
      <c r="H24" s="15"/>
      <c r="I24" s="15"/>
      <c r="J24" s="15"/>
    </row>
    <row r="25" spans="1:10" s="4" customFormat="1" ht="13.15" x14ac:dyDescent="0.25">
      <c r="A25" s="6" t="s">
        <v>28</v>
      </c>
      <c r="B25" s="8">
        <f>B3+B20</f>
        <v>619429.78</v>
      </c>
      <c r="C25" s="8">
        <v>1074725.1000000001</v>
      </c>
      <c r="D25" s="10">
        <v>194.47</v>
      </c>
      <c r="E25" s="8">
        <v>815064.69</v>
      </c>
      <c r="F25" s="10">
        <v>75.540000000000006</v>
      </c>
      <c r="G25" s="7">
        <v>815064.69</v>
      </c>
      <c r="H25" s="10">
        <v>100</v>
      </c>
      <c r="I25" s="8">
        <v>815064.69</v>
      </c>
      <c r="J25" s="10">
        <v>100</v>
      </c>
    </row>
    <row r="26" spans="1:10" s="4" customFormat="1" ht="13.15" x14ac:dyDescent="0.25">
      <c r="A26" s="6" t="s">
        <v>29</v>
      </c>
      <c r="B26" s="8">
        <f>B27+B33+B45+B49+B52</f>
        <v>611545.48</v>
      </c>
      <c r="C26" s="8">
        <v>1073363.94</v>
      </c>
      <c r="D26" s="10">
        <v>169.94</v>
      </c>
      <c r="E26" s="8">
        <v>813127.69</v>
      </c>
      <c r="F26" s="10">
        <v>75.459999999999994</v>
      </c>
      <c r="G26" s="7">
        <v>813127.69</v>
      </c>
      <c r="H26" s="10">
        <v>100</v>
      </c>
      <c r="I26" s="8">
        <v>813127.69</v>
      </c>
      <c r="J26" s="10">
        <v>100</v>
      </c>
    </row>
    <row r="27" spans="1:10" s="4" customFormat="1" ht="13.15" x14ac:dyDescent="0.25">
      <c r="A27" s="11" t="s">
        <v>30</v>
      </c>
      <c r="B27" s="8">
        <v>491121.73</v>
      </c>
      <c r="C27" s="8">
        <v>638112.32999999996</v>
      </c>
      <c r="D27" s="10">
        <v>129.93</v>
      </c>
      <c r="E27" s="8">
        <v>710813.44</v>
      </c>
      <c r="F27" s="10">
        <v>111.39</v>
      </c>
      <c r="G27" s="7">
        <v>710813.44</v>
      </c>
      <c r="H27" s="10">
        <v>100</v>
      </c>
      <c r="I27" s="8">
        <v>710813.44</v>
      </c>
      <c r="J27" s="10">
        <v>100</v>
      </c>
    </row>
    <row r="28" spans="1:10" s="4" customFormat="1" ht="12.75" x14ac:dyDescent="0.2">
      <c r="A28" s="12" t="s">
        <v>21</v>
      </c>
      <c r="B28" s="13">
        <v>8037.77</v>
      </c>
      <c r="C28" s="13">
        <v>9192.5</v>
      </c>
      <c r="D28" s="14">
        <v>114.37</v>
      </c>
      <c r="E28" s="13">
        <v>6128.42</v>
      </c>
      <c r="F28" s="14">
        <v>66.67</v>
      </c>
      <c r="G28" s="7">
        <v>6128.42</v>
      </c>
      <c r="H28" s="14">
        <v>100</v>
      </c>
      <c r="I28" s="13">
        <v>6128.42</v>
      </c>
      <c r="J28" s="14">
        <v>100</v>
      </c>
    </row>
    <row r="29" spans="1:10" s="4" customFormat="1" ht="12.75" x14ac:dyDescent="0.2">
      <c r="A29" s="12" t="s">
        <v>31</v>
      </c>
      <c r="B29" s="14">
        <v>57.79</v>
      </c>
      <c r="C29" s="15"/>
      <c r="D29" s="15"/>
      <c r="E29" s="15"/>
      <c r="F29" s="15"/>
      <c r="G29" s="5"/>
      <c r="H29" s="15"/>
      <c r="I29" s="15"/>
      <c r="J29" s="15"/>
    </row>
    <row r="30" spans="1:10" s="4" customFormat="1" ht="12.75" x14ac:dyDescent="0.2">
      <c r="A30" s="12" t="s">
        <v>23</v>
      </c>
      <c r="B30" s="13">
        <v>2860.77</v>
      </c>
      <c r="C30" s="13">
        <v>1760.44</v>
      </c>
      <c r="D30" s="14">
        <v>61.54</v>
      </c>
      <c r="E30" s="13">
        <v>10774.02</v>
      </c>
      <c r="F30" s="14">
        <v>612.01</v>
      </c>
      <c r="G30" s="7">
        <v>10774.02</v>
      </c>
      <c r="H30" s="14">
        <v>100</v>
      </c>
      <c r="I30" s="13">
        <v>10774.02</v>
      </c>
      <c r="J30" s="14">
        <v>100</v>
      </c>
    </row>
    <row r="31" spans="1:10" s="4" customFormat="1" ht="12.75" x14ac:dyDescent="0.2">
      <c r="A31" s="12" t="s">
        <v>13</v>
      </c>
      <c r="B31" s="13">
        <v>479885.43</v>
      </c>
      <c r="C31" s="13">
        <v>626632.56999999995</v>
      </c>
      <c r="D31" s="14">
        <v>130.58000000000001</v>
      </c>
      <c r="E31" s="13">
        <v>693911</v>
      </c>
      <c r="F31" s="14">
        <v>110.74</v>
      </c>
      <c r="G31" s="7">
        <v>693911</v>
      </c>
      <c r="H31" s="14">
        <v>100</v>
      </c>
      <c r="I31" s="13">
        <v>693911</v>
      </c>
      <c r="J31" s="14">
        <v>100</v>
      </c>
    </row>
    <row r="32" spans="1:10" s="4" customFormat="1" ht="12.75" x14ac:dyDescent="0.2">
      <c r="A32" s="12" t="s">
        <v>24</v>
      </c>
      <c r="B32" s="14">
        <v>279.97000000000003</v>
      </c>
      <c r="C32" s="14">
        <v>526.82000000000005</v>
      </c>
      <c r="D32" s="14">
        <v>188.17</v>
      </c>
      <c r="E32" s="15"/>
      <c r="F32" s="15"/>
      <c r="G32" s="5"/>
      <c r="H32" s="15"/>
      <c r="I32" s="15"/>
      <c r="J32" s="15"/>
    </row>
    <row r="33" spans="1:10" s="4" customFormat="1" ht="13.15" x14ac:dyDescent="0.25">
      <c r="A33" s="11" t="s">
        <v>32</v>
      </c>
      <c r="B33" s="8">
        <f>SUM(B34:B44)</f>
        <v>119377.32</v>
      </c>
      <c r="C33" s="8">
        <v>434317.11</v>
      </c>
      <c r="D33" s="10">
        <v>311.45999999999998</v>
      </c>
      <c r="E33" s="8">
        <v>99774.25</v>
      </c>
      <c r="F33" s="10">
        <v>22.24</v>
      </c>
      <c r="G33" s="7">
        <v>99774.25</v>
      </c>
      <c r="H33" s="10">
        <v>100</v>
      </c>
      <c r="I33" s="8">
        <v>99774.25</v>
      </c>
      <c r="J33" s="10">
        <v>100</v>
      </c>
    </row>
    <row r="34" spans="1:10" s="4" customFormat="1" ht="12.75" x14ac:dyDescent="0.2">
      <c r="A34" s="12" t="s">
        <v>21</v>
      </c>
      <c r="B34" s="13">
        <v>7036.13</v>
      </c>
      <c r="C34" s="13">
        <v>1158</v>
      </c>
      <c r="D34" s="14">
        <v>16.46</v>
      </c>
      <c r="E34" s="13">
        <v>1300</v>
      </c>
      <c r="F34" s="14">
        <v>112.26</v>
      </c>
      <c r="G34" s="7">
        <v>1300</v>
      </c>
      <c r="H34" s="14">
        <v>100</v>
      </c>
      <c r="I34" s="13">
        <v>1300</v>
      </c>
      <c r="J34" s="14">
        <v>100</v>
      </c>
    </row>
    <row r="35" spans="1:10" s="4" customFormat="1" ht="12.75" x14ac:dyDescent="0.2">
      <c r="A35" s="12" t="s">
        <v>31</v>
      </c>
      <c r="B35" s="13"/>
      <c r="C35" s="15"/>
      <c r="D35" s="15"/>
      <c r="E35" s="15"/>
      <c r="F35" s="15"/>
      <c r="G35" s="5"/>
      <c r="H35" s="15"/>
      <c r="I35" s="15"/>
      <c r="J35" s="15"/>
    </row>
    <row r="36" spans="1:10" s="4" customFormat="1" ht="12.75" x14ac:dyDescent="0.2">
      <c r="A36" s="12" t="s">
        <v>15</v>
      </c>
      <c r="B36" s="15"/>
      <c r="C36" s="14">
        <v>130</v>
      </c>
      <c r="D36" s="15"/>
      <c r="E36" s="14">
        <v>100</v>
      </c>
      <c r="F36" s="14">
        <v>76.92</v>
      </c>
      <c r="G36" s="9">
        <v>100</v>
      </c>
      <c r="H36" s="14">
        <v>100</v>
      </c>
      <c r="I36" s="14">
        <v>100</v>
      </c>
      <c r="J36" s="14">
        <v>100</v>
      </c>
    </row>
    <row r="37" spans="1:10" s="4" customFormat="1" ht="25.5" x14ac:dyDescent="0.2">
      <c r="A37" s="12" t="s">
        <v>17</v>
      </c>
      <c r="B37" s="13">
        <v>1051.3599999999999</v>
      </c>
      <c r="C37" s="13">
        <v>2469</v>
      </c>
      <c r="D37" s="14">
        <v>234.84</v>
      </c>
      <c r="E37" s="13">
        <v>1900</v>
      </c>
      <c r="F37" s="14">
        <v>76.95</v>
      </c>
      <c r="G37" s="7">
        <v>1900</v>
      </c>
      <c r="H37" s="14">
        <v>100</v>
      </c>
      <c r="I37" s="13">
        <v>1900</v>
      </c>
      <c r="J37" s="14">
        <v>100</v>
      </c>
    </row>
    <row r="38" spans="1:10" s="4" customFormat="1" ht="13.15" x14ac:dyDescent="0.25">
      <c r="A38" s="12" t="s">
        <v>22</v>
      </c>
      <c r="B38" s="13">
        <v>46668.56</v>
      </c>
      <c r="C38" s="13">
        <v>45820</v>
      </c>
      <c r="D38" s="14">
        <v>97.8</v>
      </c>
      <c r="E38" s="13">
        <v>45580</v>
      </c>
      <c r="F38" s="14">
        <v>92.49</v>
      </c>
      <c r="G38" s="7">
        <v>45580</v>
      </c>
      <c r="H38" s="14">
        <v>100</v>
      </c>
      <c r="I38" s="13">
        <v>45580</v>
      </c>
      <c r="J38" s="14">
        <v>100</v>
      </c>
    </row>
    <row r="39" spans="1:10" s="4" customFormat="1" ht="13.15" x14ac:dyDescent="0.25">
      <c r="A39" s="12" t="s">
        <v>33</v>
      </c>
      <c r="B39" s="13">
        <v>1629.41</v>
      </c>
      <c r="C39" s="13">
        <v>1575.02</v>
      </c>
      <c r="D39" s="14">
        <v>96.66</v>
      </c>
      <c r="E39" s="15"/>
      <c r="F39" s="15"/>
      <c r="G39" s="5"/>
      <c r="H39" s="15"/>
      <c r="I39" s="15"/>
      <c r="J39" s="15"/>
    </row>
    <row r="40" spans="1:10" s="4" customFormat="1" ht="12.75" x14ac:dyDescent="0.2">
      <c r="A40" s="12" t="s">
        <v>23</v>
      </c>
      <c r="B40" s="14">
        <v>79.650000000000006</v>
      </c>
      <c r="C40" s="14">
        <v>620.87</v>
      </c>
      <c r="D40" s="14">
        <v>779.5</v>
      </c>
      <c r="E40" s="14">
        <v>60</v>
      </c>
      <c r="F40" s="14">
        <v>9.66</v>
      </c>
      <c r="G40" s="9">
        <v>60</v>
      </c>
      <c r="H40" s="14">
        <v>100</v>
      </c>
      <c r="I40" s="14">
        <v>60</v>
      </c>
      <c r="J40" s="14">
        <v>100</v>
      </c>
    </row>
    <row r="41" spans="1:10" s="4" customFormat="1" ht="12.75" x14ac:dyDescent="0.2">
      <c r="A41" s="12" t="s">
        <v>13</v>
      </c>
      <c r="B41" s="13">
        <v>62912.21</v>
      </c>
      <c r="C41" s="13">
        <v>57873.4</v>
      </c>
      <c r="D41" s="14">
        <v>91.99</v>
      </c>
      <c r="E41" s="13">
        <v>50434.25</v>
      </c>
      <c r="F41" s="14">
        <v>87.15</v>
      </c>
      <c r="G41" s="7">
        <v>50434.25</v>
      </c>
      <c r="H41" s="14">
        <v>100</v>
      </c>
      <c r="I41" s="13">
        <v>50434.25</v>
      </c>
      <c r="J41" s="14">
        <v>100</v>
      </c>
    </row>
    <row r="42" spans="1:10" s="4" customFormat="1" ht="12.75" x14ac:dyDescent="0.2">
      <c r="A42" s="12" t="s">
        <v>24</v>
      </c>
      <c r="B42" s="15"/>
      <c r="C42" s="13">
        <v>2485.6</v>
      </c>
      <c r="D42" s="15"/>
      <c r="E42" s="15"/>
      <c r="F42" s="15"/>
      <c r="G42" s="5"/>
      <c r="H42" s="15"/>
      <c r="I42" s="15"/>
      <c r="J42" s="15"/>
    </row>
    <row r="43" spans="1:10" s="4" customFormat="1" ht="25.5" x14ac:dyDescent="0.2">
      <c r="A43" s="12" t="s">
        <v>18</v>
      </c>
      <c r="B43" s="15"/>
      <c r="C43" s="13">
        <v>322151</v>
      </c>
      <c r="D43" s="15"/>
      <c r="E43" s="14">
        <v>400</v>
      </c>
      <c r="F43" s="14">
        <v>0.12</v>
      </c>
      <c r="G43" s="9">
        <v>400</v>
      </c>
      <c r="H43" s="14">
        <v>100</v>
      </c>
      <c r="I43" s="14">
        <v>400</v>
      </c>
      <c r="J43" s="14">
        <v>100</v>
      </c>
    </row>
    <row r="44" spans="1:10" s="4" customFormat="1" ht="39.6" x14ac:dyDescent="0.25">
      <c r="A44" s="12" t="s">
        <v>34</v>
      </c>
      <c r="B44" s="15"/>
      <c r="C44" s="14">
        <v>34.22</v>
      </c>
      <c r="D44" s="15"/>
      <c r="E44" s="15"/>
      <c r="F44" s="15"/>
      <c r="G44" s="5"/>
      <c r="H44" s="15"/>
      <c r="I44" s="15"/>
      <c r="J44" s="15"/>
    </row>
    <row r="45" spans="1:10" s="4" customFormat="1" ht="13.15" x14ac:dyDescent="0.25">
      <c r="A45" s="11" t="s">
        <v>35</v>
      </c>
      <c r="B45" s="10">
        <v>124.72</v>
      </c>
      <c r="C45" s="10">
        <v>95</v>
      </c>
      <c r="D45" s="10">
        <v>76.17</v>
      </c>
      <c r="E45" s="10">
        <v>140</v>
      </c>
      <c r="F45" s="10">
        <v>147.37</v>
      </c>
      <c r="G45" s="9">
        <v>135</v>
      </c>
      <c r="H45" s="10">
        <v>96.43</v>
      </c>
      <c r="I45" s="10">
        <v>140</v>
      </c>
      <c r="J45" s="10">
        <v>103.7</v>
      </c>
    </row>
    <row r="46" spans="1:10" s="4" customFormat="1" ht="12.75" x14ac:dyDescent="0.2">
      <c r="A46" s="12" t="s">
        <v>15</v>
      </c>
      <c r="B46" s="15"/>
      <c r="C46" s="15"/>
      <c r="D46" s="15"/>
      <c r="E46" s="14">
        <v>5</v>
      </c>
      <c r="F46" s="15"/>
      <c r="G46" s="5"/>
      <c r="H46" s="15"/>
      <c r="I46" s="14">
        <v>5</v>
      </c>
      <c r="J46" s="15"/>
    </row>
    <row r="47" spans="1:10" s="4" customFormat="1" ht="13.15" x14ac:dyDescent="0.25">
      <c r="A47" s="12" t="s">
        <v>22</v>
      </c>
      <c r="B47" s="14">
        <v>106.15</v>
      </c>
      <c r="C47" s="14">
        <v>80</v>
      </c>
      <c r="D47" s="14">
        <v>75.37</v>
      </c>
      <c r="E47" s="14">
        <v>120</v>
      </c>
      <c r="F47" s="14">
        <v>150</v>
      </c>
      <c r="G47" s="9">
        <v>120</v>
      </c>
      <c r="H47" s="14">
        <v>100</v>
      </c>
      <c r="I47" s="14">
        <v>120</v>
      </c>
      <c r="J47" s="14">
        <v>100</v>
      </c>
    </row>
    <row r="48" spans="1:10" s="4" customFormat="1" ht="12.75" x14ac:dyDescent="0.2">
      <c r="A48" s="12" t="s">
        <v>13</v>
      </c>
      <c r="B48" s="14">
        <v>18.57</v>
      </c>
      <c r="C48" s="14">
        <v>15</v>
      </c>
      <c r="D48" s="14">
        <v>80.78</v>
      </c>
      <c r="E48" s="14">
        <v>15</v>
      </c>
      <c r="F48" s="14">
        <v>100</v>
      </c>
      <c r="G48" s="9">
        <v>15</v>
      </c>
      <c r="H48" s="14">
        <v>100</v>
      </c>
      <c r="I48" s="14">
        <v>15</v>
      </c>
      <c r="J48" s="14">
        <v>100</v>
      </c>
    </row>
    <row r="49" spans="1:10" s="4" customFormat="1" ht="25.5" x14ac:dyDescent="0.2">
      <c r="A49" s="11" t="s">
        <v>36</v>
      </c>
      <c r="B49" s="10">
        <v>775.86</v>
      </c>
      <c r="C49" s="10">
        <v>700</v>
      </c>
      <c r="D49" s="10">
        <v>90.22</v>
      </c>
      <c r="E49" s="8">
        <v>2280</v>
      </c>
      <c r="F49" s="10">
        <v>325.70999999999998</v>
      </c>
      <c r="G49" s="7">
        <v>2280</v>
      </c>
      <c r="H49" s="10">
        <v>100</v>
      </c>
      <c r="I49" s="8">
        <v>2280</v>
      </c>
      <c r="J49" s="10">
        <v>100</v>
      </c>
    </row>
    <row r="50" spans="1:10" s="4" customFormat="1" ht="12.75" x14ac:dyDescent="0.2">
      <c r="A50" s="12" t="s">
        <v>21</v>
      </c>
      <c r="B50" s="14">
        <v>40</v>
      </c>
      <c r="C50" s="15"/>
      <c r="D50" s="15"/>
      <c r="E50" s="15"/>
      <c r="F50" s="15"/>
      <c r="G50" s="5"/>
      <c r="H50" s="15"/>
      <c r="I50" s="15"/>
      <c r="J50" s="15"/>
    </row>
    <row r="51" spans="1:10" s="4" customFormat="1" ht="12.75" x14ac:dyDescent="0.2">
      <c r="A51" s="12" t="s">
        <v>13</v>
      </c>
      <c r="B51" s="14">
        <v>735.86</v>
      </c>
      <c r="C51" s="14">
        <v>700</v>
      </c>
      <c r="D51" s="14">
        <v>95.13</v>
      </c>
      <c r="E51" s="13">
        <v>2280</v>
      </c>
      <c r="F51" s="14">
        <v>325.70999999999998</v>
      </c>
      <c r="G51" s="7">
        <v>2280</v>
      </c>
      <c r="H51" s="14">
        <v>100</v>
      </c>
      <c r="I51" s="13">
        <v>2280</v>
      </c>
      <c r="J51" s="14">
        <v>100</v>
      </c>
    </row>
    <row r="52" spans="1:10" s="4" customFormat="1" ht="13.15" x14ac:dyDescent="0.25">
      <c r="A52" s="11" t="s">
        <v>37</v>
      </c>
      <c r="B52" s="10">
        <v>145.85</v>
      </c>
      <c r="C52" s="10">
        <v>139.5</v>
      </c>
      <c r="D52" s="10">
        <v>95.65</v>
      </c>
      <c r="E52" s="10">
        <v>120</v>
      </c>
      <c r="F52" s="10">
        <v>86.02</v>
      </c>
      <c r="G52" s="9">
        <v>120</v>
      </c>
      <c r="H52" s="10">
        <v>100</v>
      </c>
      <c r="I52" s="10">
        <v>120</v>
      </c>
      <c r="J52" s="10">
        <v>100</v>
      </c>
    </row>
    <row r="53" spans="1:10" s="4" customFormat="1" ht="12.75" x14ac:dyDescent="0.2">
      <c r="A53" s="12" t="s">
        <v>13</v>
      </c>
      <c r="B53" s="14">
        <v>145.85</v>
      </c>
      <c r="C53" s="14">
        <v>139.5</v>
      </c>
      <c r="D53" s="14">
        <v>95.65</v>
      </c>
      <c r="E53" s="14">
        <v>120</v>
      </c>
      <c r="F53" s="14">
        <v>86.02</v>
      </c>
      <c r="G53" s="9">
        <v>120</v>
      </c>
      <c r="H53" s="14">
        <v>100</v>
      </c>
      <c r="I53" s="14">
        <v>120</v>
      </c>
      <c r="J53" s="14">
        <v>100</v>
      </c>
    </row>
    <row r="54" spans="1:10" s="4" customFormat="1" ht="13.15" x14ac:dyDescent="0.25">
      <c r="A54" s="6" t="s">
        <v>38</v>
      </c>
      <c r="B54" s="8">
        <v>2616.16</v>
      </c>
      <c r="C54" s="8">
        <v>6629.28</v>
      </c>
      <c r="D54" s="10">
        <v>253.4</v>
      </c>
      <c r="E54" s="8">
        <v>1937</v>
      </c>
      <c r="F54" s="10">
        <v>29.22</v>
      </c>
      <c r="G54" s="7">
        <v>1942</v>
      </c>
      <c r="H54" s="10">
        <v>100.26</v>
      </c>
      <c r="I54" s="8">
        <v>1937</v>
      </c>
      <c r="J54" s="10">
        <v>99.74</v>
      </c>
    </row>
    <row r="55" spans="1:10" s="4" customFormat="1" ht="26.45" x14ac:dyDescent="0.25">
      <c r="A55" s="11" t="s">
        <v>39</v>
      </c>
      <c r="B55" s="8">
        <v>2616.16</v>
      </c>
      <c r="C55" s="8">
        <v>6629.28</v>
      </c>
      <c r="D55" s="10">
        <v>253.4</v>
      </c>
      <c r="E55" s="8">
        <v>1937</v>
      </c>
      <c r="F55" s="10">
        <v>29.22</v>
      </c>
      <c r="G55" s="7">
        <v>1942</v>
      </c>
      <c r="H55" s="10">
        <v>100.26</v>
      </c>
      <c r="I55" s="8">
        <v>1937</v>
      </c>
      <c r="J55" s="10">
        <v>99.74</v>
      </c>
    </row>
    <row r="56" spans="1:10" s="4" customFormat="1" ht="12.75" x14ac:dyDescent="0.2">
      <c r="A56" s="12" t="s">
        <v>15</v>
      </c>
      <c r="B56" s="14">
        <v>4.18</v>
      </c>
      <c r="C56" s="14">
        <v>6</v>
      </c>
      <c r="D56" s="14">
        <v>143.54</v>
      </c>
      <c r="E56" s="15"/>
      <c r="F56" s="15"/>
      <c r="G56" s="9">
        <v>5</v>
      </c>
      <c r="H56" s="15"/>
      <c r="I56" s="15"/>
      <c r="J56" s="15"/>
    </row>
    <row r="57" spans="1:10" s="4" customFormat="1" ht="12.75" x14ac:dyDescent="0.2">
      <c r="A57" s="12" t="s">
        <v>13</v>
      </c>
      <c r="B57" s="13">
        <v>2611.98</v>
      </c>
      <c r="C57" s="13">
        <v>2800</v>
      </c>
      <c r="D57" s="14">
        <v>107.2</v>
      </c>
      <c r="E57" s="13">
        <v>1937</v>
      </c>
      <c r="F57" s="14">
        <v>69.180000000000007</v>
      </c>
      <c r="G57" s="7">
        <v>1937</v>
      </c>
      <c r="H57" s="14">
        <v>100</v>
      </c>
      <c r="I57" s="13">
        <v>1937</v>
      </c>
      <c r="J57" s="14">
        <v>100</v>
      </c>
    </row>
    <row r="58" spans="1:10" s="4" customFormat="1" ht="25.5" x14ac:dyDescent="0.2">
      <c r="A58" s="12" t="s">
        <v>18</v>
      </c>
      <c r="B58" s="15"/>
      <c r="C58" s="13">
        <v>2650</v>
      </c>
      <c r="D58" s="15"/>
      <c r="E58" s="15"/>
      <c r="F58" s="15"/>
      <c r="G58" s="5"/>
      <c r="H58" s="15"/>
      <c r="I58" s="15"/>
      <c r="J58" s="15"/>
    </row>
    <row r="59" spans="1:10" s="4" customFormat="1" ht="39.6" x14ac:dyDescent="0.25">
      <c r="A59" s="12" t="s">
        <v>34</v>
      </c>
      <c r="B59" s="15"/>
      <c r="C59" s="13">
        <v>1173.28</v>
      </c>
      <c r="D59" s="15"/>
      <c r="E59" s="15"/>
      <c r="F59" s="15"/>
      <c r="G59" s="5"/>
      <c r="H59" s="15"/>
      <c r="I59" s="15"/>
      <c r="J59" s="15"/>
    </row>
    <row r="60" spans="1:10" s="4" customFormat="1" ht="13.15" x14ac:dyDescent="0.25">
      <c r="A60" s="6" t="s">
        <v>40</v>
      </c>
      <c r="B60" s="8">
        <f>B26+B54</f>
        <v>614161.64</v>
      </c>
      <c r="C60" s="8">
        <v>1079993.22</v>
      </c>
      <c r="D60" s="10">
        <v>170.28</v>
      </c>
      <c r="E60" s="8">
        <v>815064.69</v>
      </c>
      <c r="F60" s="10">
        <v>75.17</v>
      </c>
      <c r="G60" s="7">
        <v>815064.69</v>
      </c>
      <c r="H60" s="10">
        <v>100</v>
      </c>
      <c r="I60" s="8">
        <v>815064.69</v>
      </c>
      <c r="J60" s="10">
        <v>100</v>
      </c>
    </row>
    <row r="64" spans="1:10" ht="12" x14ac:dyDescent="0.2">
      <c r="A64" s="79" t="s">
        <v>103</v>
      </c>
      <c r="B64" s="80"/>
      <c r="C64" s="80"/>
      <c r="D64" s="80"/>
      <c r="E64" s="80"/>
      <c r="F64" s="80"/>
      <c r="G64" s="80"/>
      <c r="H64" s="80"/>
      <c r="I64" s="80"/>
      <c r="J64" s="80"/>
    </row>
  </sheetData>
  <mergeCells count="1">
    <mergeCell ref="A64:J64"/>
  </mergeCells>
  <pageMargins left="0.75" right="0.75" top="1" bottom="1" header="0.5" footer="0.5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showGridLines="0" workbookViewId="0">
      <selection activeCell="I11" sqref="I11"/>
    </sheetView>
  </sheetViews>
  <sheetFormatPr defaultColWidth="9.140625" defaultRowHeight="11.25" x14ac:dyDescent="0.15"/>
  <cols>
    <col min="1" max="1" width="43.5703125" style="1" customWidth="1"/>
    <col min="2" max="2" width="22.140625" style="1" customWidth="1"/>
    <col min="3" max="3" width="16.42578125" style="1" customWidth="1"/>
    <col min="4" max="4" width="10.7109375" style="1" customWidth="1"/>
    <col min="5" max="5" width="16.85546875" style="1" customWidth="1"/>
    <col min="6" max="6" width="23" style="1" customWidth="1"/>
    <col min="7" max="7" width="28.7109375" style="1" customWidth="1"/>
    <col min="8" max="8" width="23" style="1" customWidth="1"/>
    <col min="9" max="9" width="28.7109375" style="1" customWidth="1"/>
    <col min="10" max="10" width="24" style="1" customWidth="1"/>
    <col min="11" max="16384" width="9.140625" style="1"/>
  </cols>
  <sheetData>
    <row r="2" spans="1:10" ht="11.45" x14ac:dyDescent="0.2">
      <c r="A2" s="1" t="s">
        <v>105</v>
      </c>
    </row>
    <row r="3" spans="1:10" x14ac:dyDescent="0.15">
      <c r="A3" s="1" t="s">
        <v>106</v>
      </c>
    </row>
    <row r="4" spans="1:10" ht="12" thickBot="1" x14ac:dyDescent="0.25"/>
    <row r="5" spans="1:10" s="2" customFormat="1" ht="25.9" thickBot="1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</row>
    <row r="6" spans="1:10" s="4" customFormat="1" ht="12.75" x14ac:dyDescent="0.2">
      <c r="A6" s="6" t="s">
        <v>10</v>
      </c>
      <c r="B6" s="6"/>
      <c r="C6" s="6"/>
      <c r="D6" s="6"/>
      <c r="E6" s="6"/>
      <c r="F6" s="6"/>
      <c r="G6" s="5"/>
      <c r="H6" s="6"/>
      <c r="I6" s="6"/>
      <c r="J6" s="6"/>
    </row>
    <row r="7" spans="1:10" s="4" customFormat="1" ht="12.75" x14ac:dyDescent="0.2">
      <c r="A7" s="15" t="s">
        <v>41</v>
      </c>
      <c r="B7" s="13">
        <v>613993.64</v>
      </c>
      <c r="C7" s="13">
        <v>1079635.22</v>
      </c>
      <c r="D7" s="14">
        <v>170.27</v>
      </c>
      <c r="E7" s="13">
        <v>814564.69</v>
      </c>
      <c r="F7" s="14">
        <v>75.150000000000006</v>
      </c>
      <c r="G7" s="7">
        <v>814564.69</v>
      </c>
      <c r="H7" s="14">
        <v>100</v>
      </c>
      <c r="I7" s="13">
        <v>814564.69</v>
      </c>
      <c r="J7" s="14">
        <v>100</v>
      </c>
    </row>
    <row r="8" spans="1:10" s="4" customFormat="1" ht="26.45" x14ac:dyDescent="0.25">
      <c r="A8" s="15" t="s">
        <v>42</v>
      </c>
      <c r="B8" s="75">
        <v>168</v>
      </c>
      <c r="C8" s="75">
        <v>358</v>
      </c>
      <c r="D8" s="14">
        <v>213.1</v>
      </c>
      <c r="E8" s="75">
        <v>500</v>
      </c>
      <c r="F8" s="14">
        <v>139.66</v>
      </c>
      <c r="G8" s="78">
        <v>500</v>
      </c>
      <c r="H8" s="14">
        <v>100</v>
      </c>
      <c r="I8" s="75">
        <v>500</v>
      </c>
      <c r="J8" s="14">
        <v>100</v>
      </c>
    </row>
    <row r="9" spans="1:10" s="4" customFormat="1" ht="13.15" x14ac:dyDescent="0.25">
      <c r="A9" s="6" t="s">
        <v>28</v>
      </c>
      <c r="B9" s="8">
        <v>619429.78</v>
      </c>
      <c r="C9" s="8">
        <v>1074725.1000000001</v>
      </c>
      <c r="D9" s="10">
        <v>194.47</v>
      </c>
      <c r="E9" s="8">
        <v>815064.69</v>
      </c>
      <c r="F9" s="10">
        <v>75.540000000000006</v>
      </c>
      <c r="G9" s="7">
        <v>815064.69</v>
      </c>
      <c r="H9" s="10">
        <v>100</v>
      </c>
      <c r="I9" s="8">
        <v>815064.69</v>
      </c>
      <c r="J9" s="10">
        <v>100</v>
      </c>
    </row>
    <row r="10" spans="1:10" s="4" customFormat="1" ht="13.15" x14ac:dyDescent="0.25">
      <c r="A10" s="6" t="s">
        <v>40</v>
      </c>
      <c r="B10" s="8">
        <v>614161.64</v>
      </c>
      <c r="C10" s="8">
        <v>1079993.22</v>
      </c>
      <c r="D10" s="10">
        <v>170.28</v>
      </c>
      <c r="E10" s="8">
        <v>815069.69</v>
      </c>
      <c r="F10" s="10">
        <v>75.17</v>
      </c>
      <c r="G10" s="7">
        <v>815064.69</v>
      </c>
      <c r="H10" s="10">
        <v>100</v>
      </c>
      <c r="I10" s="8">
        <v>815064.69</v>
      </c>
      <c r="J10" s="10">
        <v>100</v>
      </c>
    </row>
    <row r="14" spans="1:10" ht="12" x14ac:dyDescent="0.2">
      <c r="A14" s="79" t="s">
        <v>104</v>
      </c>
      <c r="B14" s="80"/>
      <c r="C14" s="80"/>
      <c r="D14" s="80"/>
      <c r="E14" s="80"/>
      <c r="F14" s="80"/>
      <c r="G14" s="80"/>
      <c r="H14" s="80"/>
      <c r="I14" s="80"/>
      <c r="J14" s="80"/>
    </row>
  </sheetData>
  <mergeCells count="1">
    <mergeCell ref="A14:J14"/>
  </mergeCells>
  <pageMargins left="0.75" right="0.75" top="1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showGridLines="0" workbookViewId="0">
      <selection activeCell="E3" sqref="E3"/>
    </sheetView>
  </sheetViews>
  <sheetFormatPr defaultColWidth="9.140625" defaultRowHeight="11.25" x14ac:dyDescent="0.15"/>
  <cols>
    <col min="1" max="1" width="36.5703125" style="1" bestFit="1" customWidth="1"/>
    <col min="2" max="2" width="22.28515625" style="1" bestFit="1" customWidth="1"/>
    <col min="3" max="3" width="14.85546875" style="1" bestFit="1" customWidth="1"/>
    <col min="4" max="4" width="10.85546875" style="1" bestFit="1" customWidth="1"/>
    <col min="5" max="5" width="14.85546875" style="1" bestFit="1" customWidth="1"/>
    <col min="6" max="6" width="16.7109375" style="1" bestFit="1" customWidth="1"/>
    <col min="7" max="7" width="20.85546875" style="1" bestFit="1" customWidth="1"/>
    <col min="8" max="8" width="16.7109375" style="1" bestFit="1" customWidth="1"/>
    <col min="9" max="9" width="20.85546875" style="1" bestFit="1" customWidth="1"/>
    <col min="10" max="10" width="16.7109375" style="1" bestFit="1" customWidth="1"/>
    <col min="11" max="16384" width="9.140625" style="1"/>
  </cols>
  <sheetData>
    <row r="1" spans="1:10" s="2" customFormat="1" ht="25.9" thickBo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s="20" customFormat="1" ht="13.15" x14ac:dyDescent="0.25">
      <c r="A2" s="16" t="s">
        <v>43</v>
      </c>
      <c r="B2" s="17">
        <f>B3</f>
        <v>614161.6399999999</v>
      </c>
      <c r="C2" s="17">
        <v>1079993.22</v>
      </c>
      <c r="D2" s="18">
        <v>170.28</v>
      </c>
      <c r="E2" s="17">
        <v>815064.69</v>
      </c>
      <c r="F2" s="18">
        <v>75.17</v>
      </c>
      <c r="G2" s="19">
        <v>815064.69</v>
      </c>
      <c r="H2" s="18">
        <v>100</v>
      </c>
      <c r="I2" s="17">
        <v>815064.69</v>
      </c>
      <c r="J2" s="18">
        <v>100</v>
      </c>
    </row>
    <row r="3" spans="1:10" s="4" customFormat="1" ht="12.75" x14ac:dyDescent="0.2">
      <c r="A3" s="15" t="s">
        <v>44</v>
      </c>
      <c r="B3" s="13">
        <f>B4+B56+B107</f>
        <v>614161.6399999999</v>
      </c>
      <c r="C3" s="13">
        <v>1079993.22</v>
      </c>
      <c r="D3" s="14">
        <v>170.28</v>
      </c>
      <c r="E3" s="13">
        <v>815064.69</v>
      </c>
      <c r="F3" s="14">
        <v>75.17</v>
      </c>
      <c r="G3" s="7">
        <v>815064.69</v>
      </c>
      <c r="H3" s="14">
        <v>100</v>
      </c>
      <c r="I3" s="13">
        <v>815064.69</v>
      </c>
      <c r="J3" s="14">
        <v>100</v>
      </c>
    </row>
    <row r="4" spans="1:10" s="4" customFormat="1" ht="25.5" x14ac:dyDescent="0.2">
      <c r="A4" s="6" t="s">
        <v>45</v>
      </c>
      <c r="B4" s="8">
        <f>B5+B36+B46+B52</f>
        <v>526969.19999999995</v>
      </c>
      <c r="C4" s="8">
        <v>980033.05</v>
      </c>
      <c r="D4" s="10">
        <v>179.15</v>
      </c>
      <c r="E4" s="8">
        <v>707539.25</v>
      </c>
      <c r="F4" s="10">
        <v>71.87</v>
      </c>
      <c r="G4" s="7">
        <v>707539.25</v>
      </c>
      <c r="H4" s="10">
        <v>100</v>
      </c>
      <c r="I4" s="8">
        <v>707539.25</v>
      </c>
      <c r="J4" s="10">
        <v>100</v>
      </c>
    </row>
    <row r="5" spans="1:10" s="25" customFormat="1" ht="13.15" x14ac:dyDescent="0.25">
      <c r="A5" s="21" t="s">
        <v>46</v>
      </c>
      <c r="B5" s="22">
        <f>B6+B12+B15+B22+B25</f>
        <v>507810.25</v>
      </c>
      <c r="C5" s="22">
        <v>642682.05000000005</v>
      </c>
      <c r="D5" s="23">
        <v>126.51</v>
      </c>
      <c r="E5" s="22">
        <v>691838</v>
      </c>
      <c r="F5" s="23">
        <v>107.15</v>
      </c>
      <c r="G5" s="24">
        <v>691838</v>
      </c>
      <c r="H5" s="23">
        <v>100</v>
      </c>
      <c r="I5" s="22">
        <v>691838</v>
      </c>
      <c r="J5" s="23">
        <v>100</v>
      </c>
    </row>
    <row r="6" spans="1:10" s="4" customFormat="1" ht="25.5" x14ac:dyDescent="0.2">
      <c r="A6" s="26" t="s">
        <v>47</v>
      </c>
      <c r="B6" s="10">
        <v>4.18</v>
      </c>
      <c r="C6" s="10">
        <v>136</v>
      </c>
      <c r="D6" s="8">
        <v>3253.59</v>
      </c>
      <c r="E6" s="10">
        <v>105</v>
      </c>
      <c r="F6" s="10">
        <v>77.209999999999994</v>
      </c>
      <c r="G6" s="9">
        <v>105</v>
      </c>
      <c r="H6" s="10">
        <v>100</v>
      </c>
      <c r="I6" s="10">
        <v>105</v>
      </c>
      <c r="J6" s="10">
        <v>100</v>
      </c>
    </row>
    <row r="7" spans="1:10" s="4" customFormat="1" ht="13.15" x14ac:dyDescent="0.25">
      <c r="A7" s="27" t="s">
        <v>29</v>
      </c>
      <c r="B7" s="6"/>
      <c r="C7" s="10">
        <v>130</v>
      </c>
      <c r="D7" s="6"/>
      <c r="E7" s="10">
        <v>105</v>
      </c>
      <c r="F7" s="10">
        <v>80.77</v>
      </c>
      <c r="G7" s="9">
        <v>100</v>
      </c>
      <c r="H7" s="10">
        <v>95.24</v>
      </c>
      <c r="I7" s="10">
        <v>105</v>
      </c>
      <c r="J7" s="10">
        <v>105</v>
      </c>
    </row>
    <row r="8" spans="1:10" s="4" customFormat="1" ht="13.15" x14ac:dyDescent="0.25">
      <c r="A8" s="28" t="s">
        <v>32</v>
      </c>
      <c r="B8" s="6"/>
      <c r="C8" s="10">
        <v>130</v>
      </c>
      <c r="D8" s="6"/>
      <c r="E8" s="10">
        <v>100</v>
      </c>
      <c r="F8" s="10">
        <v>76.92</v>
      </c>
      <c r="G8" s="9">
        <v>100</v>
      </c>
      <c r="H8" s="10">
        <v>100</v>
      </c>
      <c r="I8" s="10">
        <v>100</v>
      </c>
      <c r="J8" s="10">
        <v>100</v>
      </c>
    </row>
    <row r="9" spans="1:10" s="4" customFormat="1" ht="13.15" x14ac:dyDescent="0.25">
      <c r="A9" s="28" t="s">
        <v>35</v>
      </c>
      <c r="B9" s="6"/>
      <c r="C9" s="6"/>
      <c r="D9" s="6"/>
      <c r="E9" s="10">
        <v>5</v>
      </c>
      <c r="F9" s="6"/>
      <c r="G9" s="5"/>
      <c r="H9" s="6"/>
      <c r="I9" s="10">
        <v>5</v>
      </c>
      <c r="J9" s="6"/>
    </row>
    <row r="10" spans="1:10" s="4" customFormat="1" ht="26.45" x14ac:dyDescent="0.25">
      <c r="A10" s="27" t="s">
        <v>38</v>
      </c>
      <c r="B10" s="10">
        <v>4.18</v>
      </c>
      <c r="C10" s="10">
        <v>6</v>
      </c>
      <c r="D10" s="10">
        <v>143.54</v>
      </c>
      <c r="E10" s="6"/>
      <c r="F10" s="6"/>
      <c r="G10" s="9">
        <v>5</v>
      </c>
      <c r="H10" s="6"/>
      <c r="I10" s="6"/>
      <c r="J10" s="6"/>
    </row>
    <row r="11" spans="1:10" s="4" customFormat="1" ht="26.45" x14ac:dyDescent="0.25">
      <c r="A11" s="28" t="s">
        <v>39</v>
      </c>
      <c r="B11" s="10">
        <v>4.18</v>
      </c>
      <c r="C11" s="10">
        <v>6</v>
      </c>
      <c r="D11" s="10">
        <v>143.54</v>
      </c>
      <c r="E11" s="6"/>
      <c r="F11" s="6"/>
      <c r="G11" s="9">
        <v>5</v>
      </c>
      <c r="H11" s="6"/>
      <c r="I11" s="6"/>
      <c r="J11" s="6"/>
    </row>
    <row r="12" spans="1:10" s="4" customFormat="1" ht="25.5" x14ac:dyDescent="0.2">
      <c r="A12" s="26" t="s">
        <v>48</v>
      </c>
      <c r="B12" s="8">
        <v>1051.3599999999999</v>
      </c>
      <c r="C12" s="8">
        <v>2469</v>
      </c>
      <c r="D12" s="10">
        <v>234.84</v>
      </c>
      <c r="E12" s="8">
        <v>1900</v>
      </c>
      <c r="F12" s="10">
        <v>76.95</v>
      </c>
      <c r="G12" s="7">
        <v>1900</v>
      </c>
      <c r="H12" s="10">
        <v>100</v>
      </c>
      <c r="I12" s="8">
        <v>1900</v>
      </c>
      <c r="J12" s="10">
        <v>100</v>
      </c>
    </row>
    <row r="13" spans="1:10" s="4" customFormat="1" ht="13.15" x14ac:dyDescent="0.25">
      <c r="A13" s="27" t="s">
        <v>29</v>
      </c>
      <c r="B13" s="8">
        <v>1051.3599999999999</v>
      </c>
      <c r="C13" s="8">
        <v>2469</v>
      </c>
      <c r="D13" s="10">
        <v>234.84</v>
      </c>
      <c r="E13" s="8">
        <v>1900</v>
      </c>
      <c r="F13" s="10">
        <v>76.95</v>
      </c>
      <c r="G13" s="7">
        <v>1900</v>
      </c>
      <c r="H13" s="10">
        <v>100</v>
      </c>
      <c r="I13" s="8">
        <v>1900</v>
      </c>
      <c r="J13" s="10">
        <v>100</v>
      </c>
    </row>
    <row r="14" spans="1:10" s="4" customFormat="1" ht="13.15" x14ac:dyDescent="0.25">
      <c r="A14" s="28" t="s">
        <v>32</v>
      </c>
      <c r="B14" s="8">
        <v>1051.3599999999999</v>
      </c>
      <c r="C14" s="8">
        <v>2469</v>
      </c>
      <c r="D14" s="10">
        <v>234.84</v>
      </c>
      <c r="E14" s="8">
        <v>1900</v>
      </c>
      <c r="F14" s="10">
        <v>76.95</v>
      </c>
      <c r="G14" s="7">
        <v>1900</v>
      </c>
      <c r="H14" s="10">
        <v>100</v>
      </c>
      <c r="I14" s="8">
        <v>1900</v>
      </c>
      <c r="J14" s="10">
        <v>100</v>
      </c>
    </row>
    <row r="15" spans="1:10" s="4" customFormat="1" ht="25.5" x14ac:dyDescent="0.2">
      <c r="A15" s="26" t="s">
        <v>49</v>
      </c>
      <c r="B15" s="8">
        <v>46774.71</v>
      </c>
      <c r="C15" s="8">
        <v>45900</v>
      </c>
      <c r="D15" s="10">
        <v>97.75</v>
      </c>
      <c r="E15" s="8">
        <v>45700</v>
      </c>
      <c r="F15" s="10">
        <v>92.59</v>
      </c>
      <c r="G15" s="7">
        <v>45700</v>
      </c>
      <c r="H15" s="10">
        <v>100</v>
      </c>
      <c r="I15" s="8">
        <v>45700</v>
      </c>
      <c r="J15" s="10">
        <v>100</v>
      </c>
    </row>
    <row r="16" spans="1:10" s="4" customFormat="1" ht="13.15" x14ac:dyDescent="0.25">
      <c r="A16" s="27" t="s">
        <v>29</v>
      </c>
      <c r="B16" s="8">
        <v>46774.71</v>
      </c>
      <c r="C16" s="8">
        <v>45900</v>
      </c>
      <c r="D16" s="10">
        <v>97.75</v>
      </c>
      <c r="E16" s="8">
        <v>45700</v>
      </c>
      <c r="F16" s="10">
        <v>92.59</v>
      </c>
      <c r="G16" s="7">
        <v>45700</v>
      </c>
      <c r="H16" s="10">
        <v>100</v>
      </c>
      <c r="I16" s="8">
        <v>45700</v>
      </c>
      <c r="J16" s="10">
        <v>100</v>
      </c>
    </row>
    <row r="17" spans="1:10" s="4" customFormat="1" ht="13.15" x14ac:dyDescent="0.25">
      <c r="A17" s="28" t="s">
        <v>32</v>
      </c>
      <c r="B17" s="8">
        <v>46774.71</v>
      </c>
      <c r="C17" s="8">
        <v>45820</v>
      </c>
      <c r="D17" s="10">
        <v>97.8</v>
      </c>
      <c r="E17" s="8">
        <v>45580</v>
      </c>
      <c r="F17" s="10">
        <v>92.49</v>
      </c>
      <c r="G17" s="7">
        <v>45580</v>
      </c>
      <c r="H17" s="10">
        <v>100</v>
      </c>
      <c r="I17" s="8">
        <v>45580</v>
      </c>
      <c r="J17" s="10">
        <v>100</v>
      </c>
    </row>
    <row r="18" spans="1:10" s="4" customFormat="1" ht="13.15" x14ac:dyDescent="0.25">
      <c r="A18" s="28" t="s">
        <v>35</v>
      </c>
      <c r="B18" s="10">
        <v>106.15</v>
      </c>
      <c r="C18" s="10">
        <v>80</v>
      </c>
      <c r="D18" s="10">
        <v>75.37</v>
      </c>
      <c r="E18" s="10">
        <v>120</v>
      </c>
      <c r="F18" s="10">
        <v>150</v>
      </c>
      <c r="G18" s="9">
        <v>120</v>
      </c>
      <c r="H18" s="10">
        <v>100</v>
      </c>
      <c r="I18" s="10">
        <v>120</v>
      </c>
      <c r="J18" s="10">
        <v>100</v>
      </c>
    </row>
    <row r="19" spans="1:10" s="4" customFormat="1" ht="38.25" x14ac:dyDescent="0.2">
      <c r="A19" s="26" t="s">
        <v>50</v>
      </c>
      <c r="B19" s="6"/>
      <c r="C19" s="8">
        <v>1575.02</v>
      </c>
      <c r="D19" s="6"/>
      <c r="E19" s="6"/>
      <c r="F19" s="6"/>
      <c r="G19" s="5"/>
      <c r="H19" s="6"/>
      <c r="I19" s="6"/>
      <c r="J19" s="6"/>
    </row>
    <row r="20" spans="1:10" s="4" customFormat="1" ht="13.15" x14ac:dyDescent="0.25">
      <c r="A20" s="27" t="s">
        <v>29</v>
      </c>
      <c r="B20" s="6"/>
      <c r="C20" s="8">
        <v>1575.02</v>
      </c>
      <c r="D20" s="6"/>
      <c r="E20" s="6"/>
      <c r="F20" s="6"/>
      <c r="G20" s="5"/>
      <c r="H20" s="6"/>
      <c r="I20" s="6"/>
      <c r="J20" s="6"/>
    </row>
    <row r="21" spans="1:10" s="4" customFormat="1" ht="13.15" x14ac:dyDescent="0.25">
      <c r="A21" s="28" t="s">
        <v>32</v>
      </c>
      <c r="B21" s="6"/>
      <c r="C21" s="8">
        <v>1575.02</v>
      </c>
      <c r="D21" s="6"/>
      <c r="E21" s="6"/>
      <c r="F21" s="6"/>
      <c r="G21" s="5"/>
      <c r="H21" s="6"/>
      <c r="I21" s="6"/>
      <c r="J21" s="6"/>
    </row>
    <row r="22" spans="1:10" s="4" customFormat="1" ht="26.45" x14ac:dyDescent="0.25">
      <c r="A22" s="26" t="s">
        <v>51</v>
      </c>
      <c r="B22" s="8">
        <v>1629.41</v>
      </c>
      <c r="C22" s="6"/>
      <c r="D22" s="6"/>
      <c r="E22" s="6"/>
      <c r="F22" s="6"/>
      <c r="G22" s="5"/>
      <c r="H22" s="6"/>
      <c r="I22" s="6"/>
      <c r="J22" s="6"/>
    </row>
    <row r="23" spans="1:10" s="4" customFormat="1" ht="13.15" x14ac:dyDescent="0.25">
      <c r="A23" s="27" t="s">
        <v>29</v>
      </c>
      <c r="B23" s="8">
        <v>1629.41</v>
      </c>
      <c r="C23" s="6"/>
      <c r="D23" s="6"/>
      <c r="E23" s="6"/>
      <c r="F23" s="6"/>
      <c r="G23" s="5"/>
      <c r="H23" s="6"/>
      <c r="I23" s="6"/>
      <c r="J23" s="6"/>
    </row>
    <row r="24" spans="1:10" s="4" customFormat="1" ht="13.15" x14ac:dyDescent="0.25">
      <c r="A24" s="28" t="s">
        <v>32</v>
      </c>
      <c r="B24" s="8">
        <v>1629.41</v>
      </c>
      <c r="C24" s="6"/>
      <c r="D24" s="6"/>
      <c r="E24" s="6"/>
      <c r="F24" s="6"/>
      <c r="G24" s="5"/>
      <c r="H24" s="6"/>
      <c r="I24" s="6"/>
      <c r="J24" s="6"/>
    </row>
    <row r="25" spans="1:10" s="4" customFormat="1" ht="25.5" x14ac:dyDescent="0.2">
      <c r="A25" s="26" t="s">
        <v>52</v>
      </c>
      <c r="B25" s="8">
        <v>458350.59</v>
      </c>
      <c r="C25" s="8">
        <v>592167.81000000006</v>
      </c>
      <c r="D25" s="10">
        <v>129.19999999999999</v>
      </c>
      <c r="E25" s="8">
        <v>643733</v>
      </c>
      <c r="F25" s="10">
        <v>108.71</v>
      </c>
      <c r="G25" s="7">
        <v>643733</v>
      </c>
      <c r="H25" s="10">
        <v>100</v>
      </c>
      <c r="I25" s="8">
        <v>643733</v>
      </c>
      <c r="J25" s="10">
        <v>100</v>
      </c>
    </row>
    <row r="26" spans="1:10" s="4" customFormat="1" ht="13.15" x14ac:dyDescent="0.25">
      <c r="A26" s="27" t="s">
        <v>29</v>
      </c>
      <c r="B26" s="8">
        <v>458350.59</v>
      </c>
      <c r="C26" s="8">
        <v>592167.81000000006</v>
      </c>
      <c r="D26" s="10">
        <v>129.19999999999999</v>
      </c>
      <c r="E26" s="8">
        <v>643733</v>
      </c>
      <c r="F26" s="10">
        <v>108.71</v>
      </c>
      <c r="G26" s="7">
        <v>643733</v>
      </c>
      <c r="H26" s="10">
        <v>100</v>
      </c>
      <c r="I26" s="8">
        <v>643733</v>
      </c>
      <c r="J26" s="10">
        <v>100</v>
      </c>
    </row>
    <row r="27" spans="1:10" s="4" customFormat="1" ht="13.15" x14ac:dyDescent="0.25">
      <c r="A27" s="28" t="s">
        <v>30</v>
      </c>
      <c r="B27" s="8">
        <v>423316.3</v>
      </c>
      <c r="C27" s="8">
        <v>556630.21</v>
      </c>
      <c r="D27" s="10">
        <v>131.49</v>
      </c>
      <c r="E27" s="8">
        <v>611100</v>
      </c>
      <c r="F27" s="10">
        <v>109.79</v>
      </c>
      <c r="G27" s="7">
        <v>611100</v>
      </c>
      <c r="H27" s="10">
        <v>100</v>
      </c>
      <c r="I27" s="8">
        <v>611100</v>
      </c>
      <c r="J27" s="10">
        <v>100</v>
      </c>
    </row>
    <row r="28" spans="1:10" s="4" customFormat="1" ht="13.15" x14ac:dyDescent="0.25">
      <c r="A28" s="28" t="s">
        <v>32</v>
      </c>
      <c r="B28" s="8">
        <v>34298.43</v>
      </c>
      <c r="C28" s="8">
        <v>34837.599999999999</v>
      </c>
      <c r="D28" s="10">
        <v>101.57</v>
      </c>
      <c r="E28" s="8">
        <v>31553</v>
      </c>
      <c r="F28" s="10">
        <v>90.57</v>
      </c>
      <c r="G28" s="7">
        <v>31553</v>
      </c>
      <c r="H28" s="10">
        <v>100</v>
      </c>
      <c r="I28" s="8">
        <v>31553</v>
      </c>
      <c r="J28" s="10">
        <v>100</v>
      </c>
    </row>
    <row r="29" spans="1:10" s="4" customFormat="1" ht="38.25" x14ac:dyDescent="0.2">
      <c r="A29" s="28" t="s">
        <v>36</v>
      </c>
      <c r="B29" s="10">
        <v>735.86</v>
      </c>
      <c r="C29" s="10">
        <v>700</v>
      </c>
      <c r="D29" s="10">
        <v>95.13</v>
      </c>
      <c r="E29" s="8">
        <v>1080</v>
      </c>
      <c r="F29" s="10">
        <v>154.29</v>
      </c>
      <c r="G29" s="7">
        <v>1080</v>
      </c>
      <c r="H29" s="10">
        <v>100</v>
      </c>
      <c r="I29" s="8">
        <v>1080</v>
      </c>
      <c r="J29" s="10">
        <v>100</v>
      </c>
    </row>
    <row r="30" spans="1:10" s="4" customFormat="1" ht="51" x14ac:dyDescent="0.2">
      <c r="A30" s="26" t="s">
        <v>53</v>
      </c>
      <c r="B30" s="6"/>
      <c r="C30" s="10">
        <v>400</v>
      </c>
      <c r="D30" s="6"/>
      <c r="E30" s="10">
        <v>400</v>
      </c>
      <c r="F30" s="10">
        <v>100</v>
      </c>
      <c r="G30" s="9">
        <v>400</v>
      </c>
      <c r="H30" s="10">
        <v>100</v>
      </c>
      <c r="I30" s="10">
        <v>400</v>
      </c>
      <c r="J30" s="10">
        <v>100</v>
      </c>
    </row>
    <row r="31" spans="1:10" s="4" customFormat="1" ht="12.75" x14ac:dyDescent="0.2">
      <c r="A31" s="27" t="s">
        <v>29</v>
      </c>
      <c r="B31" s="6"/>
      <c r="C31" s="10">
        <v>400</v>
      </c>
      <c r="D31" s="6"/>
      <c r="E31" s="10">
        <v>400</v>
      </c>
      <c r="F31" s="10">
        <v>100</v>
      </c>
      <c r="G31" s="9">
        <v>400</v>
      </c>
      <c r="H31" s="10">
        <v>100</v>
      </c>
      <c r="I31" s="10">
        <v>400</v>
      </c>
      <c r="J31" s="10">
        <v>100</v>
      </c>
    </row>
    <row r="32" spans="1:10" s="4" customFormat="1" ht="12.75" x14ac:dyDescent="0.2">
      <c r="A32" s="28" t="s">
        <v>32</v>
      </c>
      <c r="B32" s="6"/>
      <c r="C32" s="10">
        <v>400</v>
      </c>
      <c r="D32" s="6"/>
      <c r="E32" s="10">
        <v>400</v>
      </c>
      <c r="F32" s="10">
        <v>100</v>
      </c>
      <c r="G32" s="9">
        <v>400</v>
      </c>
      <c r="H32" s="10">
        <v>100</v>
      </c>
      <c r="I32" s="10">
        <v>400</v>
      </c>
      <c r="J32" s="10">
        <v>100</v>
      </c>
    </row>
    <row r="33" spans="1:10" s="4" customFormat="1" ht="51" x14ac:dyDescent="0.2">
      <c r="A33" s="26" t="s">
        <v>54</v>
      </c>
      <c r="B33" s="6"/>
      <c r="C33" s="10">
        <v>34.22</v>
      </c>
      <c r="D33" s="6"/>
      <c r="E33" s="6"/>
      <c r="F33" s="6"/>
      <c r="G33" s="5"/>
      <c r="H33" s="6"/>
      <c r="I33" s="6"/>
      <c r="J33" s="6"/>
    </row>
    <row r="34" spans="1:10" s="4" customFormat="1" ht="12.75" x14ac:dyDescent="0.2">
      <c r="A34" s="27" t="s">
        <v>29</v>
      </c>
      <c r="B34" s="6"/>
      <c r="C34" s="10">
        <v>34.22</v>
      </c>
      <c r="D34" s="6"/>
      <c r="E34" s="6"/>
      <c r="F34" s="6"/>
      <c r="G34" s="5"/>
      <c r="H34" s="6"/>
      <c r="I34" s="6"/>
      <c r="J34" s="6"/>
    </row>
    <row r="35" spans="1:10" s="4" customFormat="1" ht="12.75" x14ac:dyDescent="0.2">
      <c r="A35" s="28" t="s">
        <v>32</v>
      </c>
      <c r="B35" s="6"/>
      <c r="C35" s="10">
        <v>34.22</v>
      </c>
      <c r="D35" s="6"/>
      <c r="E35" s="6"/>
      <c r="F35" s="6"/>
      <c r="G35" s="5"/>
      <c r="H35" s="6"/>
      <c r="I35" s="6"/>
      <c r="J35" s="6"/>
    </row>
    <row r="36" spans="1:10" s="25" customFormat="1" ht="25.5" x14ac:dyDescent="0.2">
      <c r="A36" s="21" t="s">
        <v>55</v>
      </c>
      <c r="B36" s="22">
        <v>5838.13</v>
      </c>
      <c r="C36" s="22">
        <v>321751</v>
      </c>
      <c r="D36" s="22">
        <v>1250.7</v>
      </c>
      <c r="E36" s="29"/>
      <c r="F36" s="29"/>
      <c r="G36" s="30"/>
      <c r="H36" s="29"/>
      <c r="I36" s="29"/>
      <c r="J36" s="29"/>
    </row>
    <row r="37" spans="1:10" s="4" customFormat="1" ht="12.75" x14ac:dyDescent="0.2">
      <c r="A37" s="26" t="s">
        <v>56</v>
      </c>
      <c r="B37" s="8">
        <v>5838.13</v>
      </c>
      <c r="C37" s="6"/>
      <c r="D37" s="6"/>
      <c r="E37" s="6"/>
      <c r="F37" s="6"/>
      <c r="G37" s="5"/>
      <c r="H37" s="6"/>
      <c r="I37" s="6"/>
      <c r="J37" s="6"/>
    </row>
    <row r="38" spans="1:10" s="4" customFormat="1" ht="12.75" x14ac:dyDescent="0.2">
      <c r="A38" s="27" t="s">
        <v>29</v>
      </c>
      <c r="B38" s="8">
        <v>5838.13</v>
      </c>
      <c r="C38" s="6"/>
      <c r="D38" s="6"/>
      <c r="E38" s="6"/>
      <c r="F38" s="6"/>
      <c r="G38" s="5"/>
      <c r="H38" s="6"/>
      <c r="I38" s="6"/>
      <c r="J38" s="6"/>
    </row>
    <row r="39" spans="1:10" s="4" customFormat="1" ht="12.75" x14ac:dyDescent="0.2">
      <c r="A39" s="28" t="s">
        <v>32</v>
      </c>
      <c r="B39" s="8">
        <v>5838.13</v>
      </c>
      <c r="C39" s="6"/>
      <c r="D39" s="6"/>
      <c r="E39" s="6"/>
      <c r="F39" s="6"/>
      <c r="G39" s="5"/>
      <c r="H39" s="6"/>
      <c r="I39" s="6"/>
      <c r="J39" s="6"/>
    </row>
    <row r="40" spans="1:10" s="4" customFormat="1" ht="25.5" x14ac:dyDescent="0.2">
      <c r="A40" s="26" t="s">
        <v>57</v>
      </c>
      <c r="B40" s="8"/>
      <c r="C40" s="6"/>
      <c r="D40" s="6"/>
      <c r="E40" s="6"/>
      <c r="F40" s="6"/>
      <c r="G40" s="5"/>
      <c r="H40" s="6"/>
      <c r="I40" s="6"/>
      <c r="J40" s="6"/>
    </row>
    <row r="41" spans="1:10" s="4" customFormat="1" ht="12.75" x14ac:dyDescent="0.2">
      <c r="A41" s="27" t="s">
        <v>29</v>
      </c>
      <c r="B41" s="8"/>
      <c r="C41" s="6"/>
      <c r="D41" s="6"/>
      <c r="E41" s="6"/>
      <c r="F41" s="6"/>
      <c r="G41" s="5"/>
      <c r="H41" s="6"/>
      <c r="I41" s="6"/>
      <c r="J41" s="6"/>
    </row>
    <row r="42" spans="1:10" s="4" customFormat="1" ht="12.75" x14ac:dyDescent="0.2">
      <c r="A42" s="28" t="s">
        <v>32</v>
      </c>
      <c r="B42" s="8"/>
      <c r="C42" s="6"/>
      <c r="D42" s="6"/>
      <c r="E42" s="6"/>
      <c r="F42" s="6"/>
      <c r="G42" s="5"/>
      <c r="H42" s="6"/>
      <c r="I42" s="6"/>
      <c r="J42" s="6"/>
    </row>
    <row r="43" spans="1:10" s="4" customFormat="1" ht="51" x14ac:dyDescent="0.2">
      <c r="A43" s="26" t="s">
        <v>53</v>
      </c>
      <c r="B43" s="6"/>
      <c r="C43" s="8">
        <v>321751</v>
      </c>
      <c r="D43" s="6"/>
      <c r="E43" s="6"/>
      <c r="F43" s="6"/>
      <c r="G43" s="5"/>
      <c r="H43" s="6"/>
      <c r="I43" s="6"/>
      <c r="J43" s="6"/>
    </row>
    <row r="44" spans="1:10" s="4" customFormat="1" ht="12.75" x14ac:dyDescent="0.2">
      <c r="A44" s="27" t="s">
        <v>29</v>
      </c>
      <c r="B44" s="6"/>
      <c r="C44" s="8">
        <v>321751</v>
      </c>
      <c r="D44" s="6"/>
      <c r="E44" s="6"/>
      <c r="F44" s="6"/>
      <c r="G44" s="5"/>
      <c r="H44" s="6"/>
      <c r="I44" s="6"/>
      <c r="J44" s="6"/>
    </row>
    <row r="45" spans="1:10" s="4" customFormat="1" ht="12.75" x14ac:dyDescent="0.2">
      <c r="A45" s="28" t="s">
        <v>32</v>
      </c>
      <c r="B45" s="6"/>
      <c r="C45" s="8">
        <v>321751</v>
      </c>
      <c r="D45" s="6"/>
      <c r="E45" s="6"/>
      <c r="F45" s="6"/>
      <c r="G45" s="5"/>
      <c r="H45" s="6"/>
      <c r="I45" s="6"/>
      <c r="J45" s="6"/>
    </row>
    <row r="46" spans="1:10" s="25" customFormat="1" ht="25.5" x14ac:dyDescent="0.2">
      <c r="A46" s="21" t="s">
        <v>58</v>
      </c>
      <c r="B46" s="22">
        <v>2374.98</v>
      </c>
      <c r="C46" s="22">
        <v>2600</v>
      </c>
      <c r="D46" s="23">
        <v>109.47</v>
      </c>
      <c r="E46" s="22">
        <v>2900</v>
      </c>
      <c r="F46" s="23">
        <v>111.54</v>
      </c>
      <c r="G46" s="24">
        <v>2900</v>
      </c>
      <c r="H46" s="23">
        <v>100</v>
      </c>
      <c r="I46" s="22">
        <v>2900</v>
      </c>
      <c r="J46" s="23">
        <v>100</v>
      </c>
    </row>
    <row r="47" spans="1:10" s="4" customFormat="1" ht="25.5" x14ac:dyDescent="0.2">
      <c r="A47" s="26" t="s">
        <v>52</v>
      </c>
      <c r="B47" s="8">
        <v>2374.98</v>
      </c>
      <c r="C47" s="8">
        <v>2600</v>
      </c>
      <c r="D47" s="10">
        <v>109.47</v>
      </c>
      <c r="E47" s="8">
        <v>2900</v>
      </c>
      <c r="F47" s="10">
        <v>111.54</v>
      </c>
      <c r="G47" s="7">
        <v>2900</v>
      </c>
      <c r="H47" s="10">
        <v>100</v>
      </c>
      <c r="I47" s="8">
        <v>2900</v>
      </c>
      <c r="J47" s="10">
        <v>100</v>
      </c>
    </row>
    <row r="48" spans="1:10" s="4" customFormat="1" ht="12.75" x14ac:dyDescent="0.2">
      <c r="A48" s="27" t="s">
        <v>29</v>
      </c>
      <c r="B48" s="6"/>
      <c r="C48" s="6"/>
      <c r="D48" s="6"/>
      <c r="E48" s="8">
        <v>1200</v>
      </c>
      <c r="F48" s="6"/>
      <c r="G48" s="7">
        <v>1200</v>
      </c>
      <c r="H48" s="10">
        <v>100</v>
      </c>
      <c r="I48" s="8">
        <v>1200</v>
      </c>
      <c r="J48" s="10">
        <v>100</v>
      </c>
    </row>
    <row r="49" spans="1:10" s="4" customFormat="1" ht="38.25" x14ac:dyDescent="0.2">
      <c r="A49" s="28" t="s">
        <v>36</v>
      </c>
      <c r="B49" s="6"/>
      <c r="C49" s="6"/>
      <c r="D49" s="6"/>
      <c r="E49" s="8">
        <v>1200</v>
      </c>
      <c r="F49" s="6"/>
      <c r="G49" s="7">
        <v>1200</v>
      </c>
      <c r="H49" s="10">
        <v>100</v>
      </c>
      <c r="I49" s="8">
        <v>1200</v>
      </c>
      <c r="J49" s="10">
        <v>100</v>
      </c>
    </row>
    <row r="50" spans="1:10" s="4" customFormat="1" ht="25.5" x14ac:dyDescent="0.2">
      <c r="A50" s="27" t="s">
        <v>38</v>
      </c>
      <c r="B50" s="8">
        <v>2374.98</v>
      </c>
      <c r="C50" s="8">
        <v>2600</v>
      </c>
      <c r="D50" s="10">
        <v>109.47</v>
      </c>
      <c r="E50" s="8">
        <v>1700</v>
      </c>
      <c r="F50" s="10">
        <v>65.38</v>
      </c>
      <c r="G50" s="7">
        <v>1700</v>
      </c>
      <c r="H50" s="10">
        <v>100</v>
      </c>
      <c r="I50" s="8">
        <v>1700</v>
      </c>
      <c r="J50" s="10">
        <v>100</v>
      </c>
    </row>
    <row r="51" spans="1:10" s="4" customFormat="1" ht="38.25" x14ac:dyDescent="0.2">
      <c r="A51" s="28" t="s">
        <v>39</v>
      </c>
      <c r="B51" s="8">
        <v>2374.98</v>
      </c>
      <c r="C51" s="8">
        <v>2600</v>
      </c>
      <c r="D51" s="10">
        <v>109.47</v>
      </c>
      <c r="E51" s="8">
        <v>1700</v>
      </c>
      <c r="F51" s="10">
        <v>65.38</v>
      </c>
      <c r="G51" s="7">
        <v>1700</v>
      </c>
      <c r="H51" s="10">
        <v>100</v>
      </c>
      <c r="I51" s="8">
        <v>1700</v>
      </c>
      <c r="J51" s="10">
        <v>100</v>
      </c>
    </row>
    <row r="52" spans="1:10" s="25" customFormat="1" ht="25.5" x14ac:dyDescent="0.2">
      <c r="A52" s="21" t="s">
        <v>59</v>
      </c>
      <c r="B52" s="22">
        <v>10945.84</v>
      </c>
      <c r="C52" s="22">
        <v>13000</v>
      </c>
      <c r="D52" s="23">
        <v>118.77</v>
      </c>
      <c r="E52" s="22">
        <v>12801.25</v>
      </c>
      <c r="F52" s="23">
        <v>98.47</v>
      </c>
      <c r="G52" s="24">
        <v>12801.25</v>
      </c>
      <c r="H52" s="23">
        <v>100</v>
      </c>
      <c r="I52" s="22">
        <v>12801.25</v>
      </c>
      <c r="J52" s="23">
        <v>100</v>
      </c>
    </row>
    <row r="53" spans="1:10" s="4" customFormat="1" ht="25.5" x14ac:dyDescent="0.2">
      <c r="A53" s="26" t="s">
        <v>52</v>
      </c>
      <c r="B53" s="8">
        <v>10945.84</v>
      </c>
      <c r="C53" s="8">
        <v>13000</v>
      </c>
      <c r="D53" s="10">
        <v>118.77</v>
      </c>
      <c r="E53" s="8">
        <v>12801.25</v>
      </c>
      <c r="F53" s="10">
        <v>98.47</v>
      </c>
      <c r="G53" s="7">
        <v>12801.25</v>
      </c>
      <c r="H53" s="10">
        <v>100</v>
      </c>
      <c r="I53" s="8">
        <v>12801.25</v>
      </c>
      <c r="J53" s="10">
        <v>100</v>
      </c>
    </row>
    <row r="54" spans="1:10" s="4" customFormat="1" ht="12.75" x14ac:dyDescent="0.2">
      <c r="A54" s="27" t="s">
        <v>29</v>
      </c>
      <c r="B54" s="8">
        <v>10945.84</v>
      </c>
      <c r="C54" s="8">
        <v>13000</v>
      </c>
      <c r="D54" s="10">
        <v>118.77</v>
      </c>
      <c r="E54" s="8">
        <v>12801.25</v>
      </c>
      <c r="F54" s="10">
        <v>98.47</v>
      </c>
      <c r="G54" s="7">
        <v>12801.25</v>
      </c>
      <c r="H54" s="10">
        <v>100</v>
      </c>
      <c r="I54" s="8">
        <v>12801.25</v>
      </c>
      <c r="J54" s="10">
        <v>100</v>
      </c>
    </row>
    <row r="55" spans="1:10" s="4" customFormat="1" ht="12.75" x14ac:dyDescent="0.2">
      <c r="A55" s="28" t="s">
        <v>32</v>
      </c>
      <c r="B55" s="8">
        <v>10945.84</v>
      </c>
      <c r="C55" s="8">
        <v>13000</v>
      </c>
      <c r="D55" s="10">
        <v>118.77</v>
      </c>
      <c r="E55" s="8">
        <v>12801.25</v>
      </c>
      <c r="F55" s="10">
        <v>98.47</v>
      </c>
      <c r="G55" s="7">
        <v>12801.25</v>
      </c>
      <c r="H55" s="10">
        <v>100</v>
      </c>
      <c r="I55" s="8">
        <v>12801.25</v>
      </c>
      <c r="J55" s="10">
        <v>100</v>
      </c>
    </row>
    <row r="56" spans="1:10" s="4" customFormat="1" ht="38.25" x14ac:dyDescent="0.2">
      <c r="A56" s="6" t="s">
        <v>60</v>
      </c>
      <c r="B56" s="8">
        <v>86955.44</v>
      </c>
      <c r="C56" s="8">
        <v>95936.89</v>
      </c>
      <c r="D56" s="10">
        <v>110.33</v>
      </c>
      <c r="E56" s="8">
        <v>107288.44</v>
      </c>
      <c r="F56" s="10">
        <v>111.83</v>
      </c>
      <c r="G56" s="7">
        <v>107288.44</v>
      </c>
      <c r="H56" s="10">
        <v>100</v>
      </c>
      <c r="I56" s="8">
        <v>107288.44</v>
      </c>
      <c r="J56" s="10">
        <v>100</v>
      </c>
    </row>
    <row r="57" spans="1:10" s="25" customFormat="1" ht="25.5" x14ac:dyDescent="0.2">
      <c r="A57" s="21" t="s">
        <v>61</v>
      </c>
      <c r="B57" s="22">
        <v>4459.22</v>
      </c>
      <c r="C57" s="22">
        <v>4600</v>
      </c>
      <c r="D57" s="23">
        <v>103.16</v>
      </c>
      <c r="E57" s="22">
        <v>4600</v>
      </c>
      <c r="F57" s="23">
        <v>100</v>
      </c>
      <c r="G57" s="24">
        <v>4600</v>
      </c>
      <c r="H57" s="23">
        <v>100</v>
      </c>
      <c r="I57" s="22">
        <v>4600</v>
      </c>
      <c r="J57" s="23">
        <v>100</v>
      </c>
    </row>
    <row r="58" spans="1:10" s="4" customFormat="1" ht="12.75" x14ac:dyDescent="0.2">
      <c r="A58" s="26" t="s">
        <v>56</v>
      </c>
      <c r="B58" s="8">
        <v>4401.43</v>
      </c>
      <c r="C58" s="8">
        <v>4600</v>
      </c>
      <c r="D58" s="10">
        <v>104.51</v>
      </c>
      <c r="E58" s="8">
        <v>4600</v>
      </c>
      <c r="F58" s="10">
        <v>100</v>
      </c>
      <c r="G58" s="7">
        <v>4600</v>
      </c>
      <c r="H58" s="10">
        <v>100</v>
      </c>
      <c r="I58" s="8">
        <v>4600</v>
      </c>
      <c r="J58" s="10">
        <v>100</v>
      </c>
    </row>
    <row r="59" spans="1:10" s="4" customFormat="1" ht="12.75" x14ac:dyDescent="0.2">
      <c r="A59" s="27" t="s">
        <v>29</v>
      </c>
      <c r="B59" s="8">
        <v>4401.43</v>
      </c>
      <c r="C59" s="8">
        <v>4600</v>
      </c>
      <c r="D59" s="10">
        <v>104.51</v>
      </c>
      <c r="E59" s="8">
        <v>4600</v>
      </c>
      <c r="F59" s="10">
        <v>100</v>
      </c>
      <c r="G59" s="7">
        <v>4600</v>
      </c>
      <c r="H59" s="10">
        <v>100</v>
      </c>
      <c r="I59" s="8">
        <v>4600</v>
      </c>
      <c r="J59" s="10">
        <v>100</v>
      </c>
    </row>
    <row r="60" spans="1:10" s="4" customFormat="1" ht="12.75" x14ac:dyDescent="0.2">
      <c r="A60" s="28" t="s">
        <v>30</v>
      </c>
      <c r="B60" s="8">
        <v>4401.43</v>
      </c>
      <c r="C60" s="8">
        <v>4600</v>
      </c>
      <c r="D60" s="10">
        <v>104.51</v>
      </c>
      <c r="E60" s="8">
        <v>4600</v>
      </c>
      <c r="F60" s="10">
        <v>100</v>
      </c>
      <c r="G60" s="7">
        <v>4600</v>
      </c>
      <c r="H60" s="10">
        <v>100</v>
      </c>
      <c r="I60" s="8">
        <v>4600</v>
      </c>
      <c r="J60" s="10">
        <v>100</v>
      </c>
    </row>
    <row r="61" spans="1:10" s="4" customFormat="1" ht="25.5" x14ac:dyDescent="0.2">
      <c r="A61" s="26" t="s">
        <v>57</v>
      </c>
      <c r="B61" s="10">
        <v>57.79</v>
      </c>
      <c r="C61" s="6"/>
      <c r="D61" s="6"/>
      <c r="E61" s="6"/>
      <c r="F61" s="6"/>
      <c r="G61" s="5"/>
      <c r="H61" s="6"/>
      <c r="I61" s="6"/>
      <c r="J61" s="6"/>
    </row>
    <row r="62" spans="1:10" s="4" customFormat="1" ht="12.75" x14ac:dyDescent="0.2">
      <c r="A62" s="27" t="s">
        <v>29</v>
      </c>
      <c r="B62" s="10">
        <v>57.79</v>
      </c>
      <c r="C62" s="6"/>
      <c r="D62" s="6"/>
      <c r="E62" s="6"/>
      <c r="F62" s="6"/>
      <c r="G62" s="5"/>
      <c r="H62" s="6"/>
      <c r="I62" s="6"/>
      <c r="J62" s="6"/>
    </row>
    <row r="63" spans="1:10" s="4" customFormat="1" ht="12.75" x14ac:dyDescent="0.2">
      <c r="A63" s="28" t="s">
        <v>30</v>
      </c>
      <c r="B63" s="10">
        <v>57.79</v>
      </c>
      <c r="C63" s="6"/>
      <c r="D63" s="6"/>
      <c r="E63" s="6"/>
      <c r="F63" s="6"/>
      <c r="G63" s="5"/>
      <c r="H63" s="6"/>
      <c r="I63" s="6"/>
      <c r="J63" s="6"/>
    </row>
    <row r="64" spans="1:10" s="25" customFormat="1" ht="25.5" x14ac:dyDescent="0.2">
      <c r="A64" s="21" t="s">
        <v>62</v>
      </c>
      <c r="B64" s="22">
        <v>6856.73</v>
      </c>
      <c r="C64" s="22">
        <v>7500.63</v>
      </c>
      <c r="D64" s="23">
        <v>109.39</v>
      </c>
      <c r="E64" s="22">
        <v>12362.44</v>
      </c>
      <c r="F64" s="23">
        <v>164.82</v>
      </c>
      <c r="G64" s="24">
        <v>12362.44</v>
      </c>
      <c r="H64" s="23">
        <v>100</v>
      </c>
      <c r="I64" s="22">
        <v>12362.44</v>
      </c>
      <c r="J64" s="23">
        <v>100</v>
      </c>
    </row>
    <row r="65" spans="1:10" s="4" customFormat="1" ht="12.75" x14ac:dyDescent="0.2">
      <c r="A65" s="26" t="s">
        <v>56</v>
      </c>
      <c r="B65" s="8">
        <v>2902.62</v>
      </c>
      <c r="C65" s="8">
        <v>4592.5</v>
      </c>
      <c r="D65" s="10">
        <v>158.22</v>
      </c>
      <c r="E65" s="8">
        <v>1528.42</v>
      </c>
      <c r="F65" s="10">
        <v>33.28</v>
      </c>
      <c r="G65" s="7">
        <v>1528.42</v>
      </c>
      <c r="H65" s="10">
        <v>100</v>
      </c>
      <c r="I65" s="8">
        <v>1528.42</v>
      </c>
      <c r="J65" s="10">
        <v>100</v>
      </c>
    </row>
    <row r="66" spans="1:10" s="4" customFormat="1" ht="12.75" x14ac:dyDescent="0.2">
      <c r="A66" s="27" t="s">
        <v>29</v>
      </c>
      <c r="B66" s="8">
        <v>2902.62</v>
      </c>
      <c r="C66" s="8">
        <v>4592.5</v>
      </c>
      <c r="D66" s="10">
        <v>158.22</v>
      </c>
      <c r="E66" s="8">
        <v>1528.42</v>
      </c>
      <c r="F66" s="10">
        <v>33.28</v>
      </c>
      <c r="G66" s="7">
        <v>1528.42</v>
      </c>
      <c r="H66" s="10">
        <v>100</v>
      </c>
      <c r="I66" s="8">
        <v>1528.42</v>
      </c>
      <c r="J66" s="10">
        <v>100</v>
      </c>
    </row>
    <row r="67" spans="1:10" s="4" customFormat="1" ht="12.75" x14ac:dyDescent="0.2">
      <c r="A67" s="28" t="s">
        <v>30</v>
      </c>
      <c r="B67" s="8">
        <v>2902.62</v>
      </c>
      <c r="C67" s="8">
        <v>4592.5</v>
      </c>
      <c r="D67" s="10">
        <v>158.22</v>
      </c>
      <c r="E67" s="8">
        <v>1528.42</v>
      </c>
      <c r="F67" s="10">
        <v>33.28</v>
      </c>
      <c r="G67" s="7">
        <v>1528.42</v>
      </c>
      <c r="H67" s="10">
        <v>100</v>
      </c>
      <c r="I67" s="8">
        <v>1528.42</v>
      </c>
      <c r="J67" s="10">
        <v>100</v>
      </c>
    </row>
    <row r="68" spans="1:10" s="4" customFormat="1" ht="25.5" x14ac:dyDescent="0.2">
      <c r="A68" s="26" t="s">
        <v>63</v>
      </c>
      <c r="B68" s="10">
        <v>733.72</v>
      </c>
      <c r="C68" s="6"/>
      <c r="D68" s="6"/>
      <c r="E68" s="6"/>
      <c r="F68" s="6"/>
      <c r="G68" s="5"/>
      <c r="H68" s="6"/>
      <c r="I68" s="6"/>
      <c r="J68" s="6"/>
    </row>
    <row r="69" spans="1:10" s="4" customFormat="1" ht="12.75" x14ac:dyDescent="0.2">
      <c r="A69" s="27" t="s">
        <v>29</v>
      </c>
      <c r="B69" s="10">
        <v>733.72</v>
      </c>
      <c r="C69" s="6"/>
      <c r="D69" s="6"/>
      <c r="E69" s="6"/>
      <c r="F69" s="6"/>
      <c r="G69" s="5"/>
      <c r="H69" s="6"/>
      <c r="I69" s="6"/>
      <c r="J69" s="6"/>
    </row>
    <row r="70" spans="1:10" s="4" customFormat="1" ht="12.75" x14ac:dyDescent="0.2">
      <c r="A70" s="28" t="s">
        <v>30</v>
      </c>
      <c r="B70" s="10">
        <v>733.72</v>
      </c>
      <c r="C70" s="6"/>
      <c r="D70" s="6"/>
      <c r="E70" s="6"/>
      <c r="F70" s="6"/>
      <c r="G70" s="5"/>
      <c r="H70" s="6"/>
      <c r="I70" s="6"/>
      <c r="J70" s="6"/>
    </row>
    <row r="71" spans="1:10" s="4" customFormat="1" ht="25.5" x14ac:dyDescent="0.2">
      <c r="A71" s="26" t="s">
        <v>64</v>
      </c>
      <c r="B71" s="10">
        <v>256.98</v>
      </c>
      <c r="C71" s="10">
        <v>514.04</v>
      </c>
      <c r="D71" s="10">
        <v>200.03</v>
      </c>
      <c r="E71" s="8">
        <v>3416.66</v>
      </c>
      <c r="F71" s="10">
        <v>664.67</v>
      </c>
      <c r="G71" s="7">
        <v>3416.66</v>
      </c>
      <c r="H71" s="10">
        <v>100</v>
      </c>
      <c r="I71" s="8">
        <v>3416.66</v>
      </c>
      <c r="J71" s="10">
        <v>100</v>
      </c>
    </row>
    <row r="72" spans="1:10" s="4" customFormat="1" ht="12.75" x14ac:dyDescent="0.2">
      <c r="A72" s="27" t="s">
        <v>29</v>
      </c>
      <c r="B72" s="10">
        <v>256.98</v>
      </c>
      <c r="C72" s="10">
        <v>514.04</v>
      </c>
      <c r="D72" s="10">
        <v>200.03</v>
      </c>
      <c r="E72" s="8">
        <v>3416.66</v>
      </c>
      <c r="F72" s="10">
        <v>664.67</v>
      </c>
      <c r="G72" s="7">
        <v>3416.66</v>
      </c>
      <c r="H72" s="10">
        <v>100</v>
      </c>
      <c r="I72" s="8">
        <v>3416.66</v>
      </c>
      <c r="J72" s="10">
        <v>100</v>
      </c>
    </row>
    <row r="73" spans="1:10" s="4" customFormat="1" ht="12.75" x14ac:dyDescent="0.2">
      <c r="A73" s="28" t="s">
        <v>30</v>
      </c>
      <c r="B73" s="10">
        <v>256.98</v>
      </c>
      <c r="C73" s="10">
        <v>514.04</v>
      </c>
      <c r="D73" s="10">
        <v>200.03</v>
      </c>
      <c r="E73" s="8">
        <v>3416.66</v>
      </c>
      <c r="F73" s="10">
        <v>664.67</v>
      </c>
      <c r="G73" s="7">
        <v>3416.66</v>
      </c>
      <c r="H73" s="10">
        <v>100</v>
      </c>
      <c r="I73" s="8">
        <v>3416.66</v>
      </c>
      <c r="J73" s="10">
        <v>100</v>
      </c>
    </row>
    <row r="74" spans="1:10" s="4" customFormat="1" ht="25.5" x14ac:dyDescent="0.2">
      <c r="A74" s="26" t="s">
        <v>65</v>
      </c>
      <c r="B74" s="8">
        <v>2683.44</v>
      </c>
      <c r="C74" s="8">
        <v>1867.27</v>
      </c>
      <c r="D74" s="10">
        <v>69.58</v>
      </c>
      <c r="E74" s="8">
        <v>7417.36</v>
      </c>
      <c r="F74" s="10">
        <v>397.23</v>
      </c>
      <c r="G74" s="7">
        <v>7417.36</v>
      </c>
      <c r="H74" s="10">
        <v>100</v>
      </c>
      <c r="I74" s="8">
        <v>7417.36</v>
      </c>
      <c r="J74" s="10">
        <v>100</v>
      </c>
    </row>
    <row r="75" spans="1:10" s="4" customFormat="1" ht="12.75" x14ac:dyDescent="0.2">
      <c r="A75" s="27" t="s">
        <v>29</v>
      </c>
      <c r="B75" s="8">
        <v>2683.44</v>
      </c>
      <c r="C75" s="8">
        <v>1867.27</v>
      </c>
      <c r="D75" s="10">
        <v>69.58</v>
      </c>
      <c r="E75" s="8">
        <v>7417.36</v>
      </c>
      <c r="F75" s="10">
        <v>397.23</v>
      </c>
      <c r="G75" s="7">
        <v>7417.36</v>
      </c>
      <c r="H75" s="10">
        <v>100</v>
      </c>
      <c r="I75" s="8">
        <v>7417.36</v>
      </c>
      <c r="J75" s="10">
        <v>100</v>
      </c>
    </row>
    <row r="76" spans="1:10" s="4" customFormat="1" ht="12.75" x14ac:dyDescent="0.2">
      <c r="A76" s="28" t="s">
        <v>30</v>
      </c>
      <c r="B76" s="8">
        <v>2603.79</v>
      </c>
      <c r="C76" s="8">
        <v>1246.4000000000001</v>
      </c>
      <c r="D76" s="10">
        <v>47.87</v>
      </c>
      <c r="E76" s="8">
        <v>7357.36</v>
      </c>
      <c r="F76" s="10">
        <v>590.29</v>
      </c>
      <c r="G76" s="7">
        <v>7357.36</v>
      </c>
      <c r="H76" s="10">
        <v>100</v>
      </c>
      <c r="I76" s="8">
        <v>7357.36</v>
      </c>
      <c r="J76" s="10">
        <v>100</v>
      </c>
    </row>
    <row r="77" spans="1:10" s="4" customFormat="1" ht="12.75" x14ac:dyDescent="0.2">
      <c r="A77" s="28" t="s">
        <v>32</v>
      </c>
      <c r="B77" s="10">
        <v>79.650000000000006</v>
      </c>
      <c r="C77" s="10">
        <v>620.87</v>
      </c>
      <c r="D77" s="10">
        <v>779.5</v>
      </c>
      <c r="E77" s="10">
        <v>60</v>
      </c>
      <c r="F77" s="10">
        <v>9.66</v>
      </c>
      <c r="G77" s="9">
        <v>60</v>
      </c>
      <c r="H77" s="10">
        <v>100</v>
      </c>
      <c r="I77" s="10">
        <v>60</v>
      </c>
      <c r="J77" s="10">
        <v>100</v>
      </c>
    </row>
    <row r="78" spans="1:10" s="4" customFormat="1" ht="25.5" x14ac:dyDescent="0.2">
      <c r="A78" s="26" t="s">
        <v>66</v>
      </c>
      <c r="B78" s="10">
        <v>279.97000000000003</v>
      </c>
      <c r="C78" s="10">
        <v>526.82000000000005</v>
      </c>
      <c r="D78" s="10">
        <v>188.17</v>
      </c>
      <c r="E78" s="6"/>
      <c r="F78" s="6"/>
      <c r="G78" s="5"/>
      <c r="H78" s="6"/>
      <c r="I78" s="6"/>
      <c r="J78" s="6"/>
    </row>
    <row r="79" spans="1:10" s="4" customFormat="1" ht="12.75" x14ac:dyDescent="0.2">
      <c r="A79" s="27" t="s">
        <v>29</v>
      </c>
      <c r="B79" s="10">
        <v>279.97000000000003</v>
      </c>
      <c r="C79" s="10">
        <v>526.82000000000005</v>
      </c>
      <c r="D79" s="10">
        <v>188.17</v>
      </c>
      <c r="E79" s="6"/>
      <c r="F79" s="6"/>
      <c r="G79" s="5"/>
      <c r="H79" s="6"/>
      <c r="I79" s="6"/>
      <c r="J79" s="6"/>
    </row>
    <row r="80" spans="1:10" s="4" customFormat="1" ht="12.75" x14ac:dyDescent="0.2">
      <c r="A80" s="28" t="s">
        <v>30</v>
      </c>
      <c r="B80" s="10">
        <v>279.97000000000003</v>
      </c>
      <c r="C80" s="10">
        <v>526.82000000000005</v>
      </c>
      <c r="D80" s="10">
        <v>188.17</v>
      </c>
      <c r="E80" s="6"/>
      <c r="F80" s="6"/>
      <c r="G80" s="5"/>
      <c r="H80" s="6"/>
      <c r="I80" s="6"/>
      <c r="J80" s="6"/>
    </row>
    <row r="81" spans="1:10" s="25" customFormat="1" ht="25.5" x14ac:dyDescent="0.2">
      <c r="A81" s="21" t="s">
        <v>67</v>
      </c>
      <c r="B81" s="22">
        <v>1070</v>
      </c>
      <c r="C81" s="23">
        <v>800</v>
      </c>
      <c r="D81" s="23">
        <v>74.77</v>
      </c>
      <c r="E81" s="23">
        <v>800</v>
      </c>
      <c r="F81" s="23">
        <v>100</v>
      </c>
      <c r="G81" s="31">
        <v>800</v>
      </c>
      <c r="H81" s="23">
        <v>100</v>
      </c>
      <c r="I81" s="23">
        <v>800</v>
      </c>
      <c r="J81" s="23">
        <v>100</v>
      </c>
    </row>
    <row r="82" spans="1:10" s="4" customFormat="1" ht="12.75" x14ac:dyDescent="0.2">
      <c r="A82" s="26" t="s">
        <v>56</v>
      </c>
      <c r="B82" s="8">
        <v>1070</v>
      </c>
      <c r="C82" s="10">
        <v>800</v>
      </c>
      <c r="D82" s="10">
        <v>74.77</v>
      </c>
      <c r="E82" s="10">
        <v>800</v>
      </c>
      <c r="F82" s="10">
        <v>100</v>
      </c>
      <c r="G82" s="9">
        <v>800</v>
      </c>
      <c r="H82" s="10">
        <v>100</v>
      </c>
      <c r="I82" s="10">
        <v>800</v>
      </c>
      <c r="J82" s="10">
        <v>100</v>
      </c>
    </row>
    <row r="83" spans="1:10" s="4" customFormat="1" ht="12.75" x14ac:dyDescent="0.2">
      <c r="A83" s="27" t="s">
        <v>29</v>
      </c>
      <c r="B83" s="8">
        <v>1070</v>
      </c>
      <c r="C83" s="10">
        <v>800</v>
      </c>
      <c r="D83" s="10">
        <v>74.77</v>
      </c>
      <c r="E83" s="10">
        <v>800</v>
      </c>
      <c r="F83" s="10">
        <v>100</v>
      </c>
      <c r="G83" s="9">
        <v>800</v>
      </c>
      <c r="H83" s="10">
        <v>100</v>
      </c>
      <c r="I83" s="10">
        <v>800</v>
      </c>
      <c r="J83" s="10">
        <v>100</v>
      </c>
    </row>
    <row r="84" spans="1:10" s="4" customFormat="1" ht="12.75" x14ac:dyDescent="0.2">
      <c r="A84" s="28" t="s">
        <v>32</v>
      </c>
      <c r="B84" s="8">
        <v>1030</v>
      </c>
      <c r="C84" s="10">
        <v>800</v>
      </c>
      <c r="D84" s="10">
        <v>77.67</v>
      </c>
      <c r="E84" s="10">
        <v>800</v>
      </c>
      <c r="F84" s="10">
        <v>100</v>
      </c>
      <c r="G84" s="9">
        <v>800</v>
      </c>
      <c r="H84" s="10">
        <v>100</v>
      </c>
      <c r="I84" s="10">
        <v>800</v>
      </c>
      <c r="J84" s="10">
        <v>100</v>
      </c>
    </row>
    <row r="85" spans="1:10" s="4" customFormat="1" ht="38.25" x14ac:dyDescent="0.2">
      <c r="A85" s="28" t="s">
        <v>36</v>
      </c>
      <c r="B85" s="76">
        <v>40</v>
      </c>
      <c r="C85" s="6"/>
      <c r="D85" s="6"/>
      <c r="E85" s="6"/>
      <c r="F85" s="6"/>
      <c r="G85" s="5"/>
      <c r="H85" s="6"/>
      <c r="I85" s="6"/>
      <c r="J85" s="6"/>
    </row>
    <row r="86" spans="1:10" s="25" customFormat="1" ht="25.5" x14ac:dyDescent="0.2">
      <c r="A86" s="21" t="s">
        <v>68</v>
      </c>
      <c r="B86" s="22">
        <v>60059.64</v>
      </c>
      <c r="C86" s="22">
        <v>75882.759999999995</v>
      </c>
      <c r="D86" s="23">
        <v>126.35</v>
      </c>
      <c r="E86" s="22">
        <v>88906</v>
      </c>
      <c r="F86" s="23">
        <v>117.16</v>
      </c>
      <c r="G86" s="24">
        <v>88906</v>
      </c>
      <c r="H86" s="23">
        <v>100</v>
      </c>
      <c r="I86" s="22">
        <v>88906</v>
      </c>
      <c r="J86" s="23">
        <v>100</v>
      </c>
    </row>
    <row r="87" spans="1:10" s="4" customFormat="1" ht="25.5" x14ac:dyDescent="0.2">
      <c r="A87" s="26" t="s">
        <v>52</v>
      </c>
      <c r="B87" s="8">
        <v>60059.64</v>
      </c>
      <c r="C87" s="8">
        <v>75882.759999999995</v>
      </c>
      <c r="D87" s="10">
        <v>126.35</v>
      </c>
      <c r="E87" s="8">
        <v>88906</v>
      </c>
      <c r="F87" s="10">
        <v>117.16</v>
      </c>
      <c r="G87" s="7">
        <v>88906</v>
      </c>
      <c r="H87" s="10">
        <v>100</v>
      </c>
      <c r="I87" s="8">
        <v>88906</v>
      </c>
      <c r="J87" s="10">
        <v>100</v>
      </c>
    </row>
    <row r="88" spans="1:10" s="4" customFormat="1" ht="12.75" x14ac:dyDescent="0.2">
      <c r="A88" s="27" t="s">
        <v>29</v>
      </c>
      <c r="B88" s="8">
        <v>60059.64</v>
      </c>
      <c r="C88" s="8">
        <v>75882.759999999995</v>
      </c>
      <c r="D88" s="10">
        <v>126.35</v>
      </c>
      <c r="E88" s="8">
        <v>88906</v>
      </c>
      <c r="F88" s="10">
        <v>117.16</v>
      </c>
      <c r="G88" s="7">
        <v>88906</v>
      </c>
      <c r="H88" s="10">
        <v>100</v>
      </c>
      <c r="I88" s="8">
        <v>88906</v>
      </c>
      <c r="J88" s="10">
        <v>100</v>
      </c>
    </row>
    <row r="89" spans="1:10" s="4" customFormat="1" ht="12.75" x14ac:dyDescent="0.2">
      <c r="A89" s="28" t="s">
        <v>30</v>
      </c>
      <c r="B89" s="8">
        <v>56569.13</v>
      </c>
      <c r="C89" s="8">
        <v>70002.36</v>
      </c>
      <c r="D89" s="10">
        <v>123.75</v>
      </c>
      <c r="E89" s="8">
        <v>82811</v>
      </c>
      <c r="F89" s="10">
        <v>118.3</v>
      </c>
      <c r="G89" s="7">
        <v>82811</v>
      </c>
      <c r="H89" s="10">
        <v>100</v>
      </c>
      <c r="I89" s="8">
        <v>82811</v>
      </c>
      <c r="J89" s="10">
        <v>100</v>
      </c>
    </row>
    <row r="90" spans="1:10" s="4" customFormat="1" ht="12.75" x14ac:dyDescent="0.2">
      <c r="A90" s="28" t="s">
        <v>32</v>
      </c>
      <c r="B90" s="8">
        <v>3471.94</v>
      </c>
      <c r="C90" s="8">
        <v>5865.4</v>
      </c>
      <c r="D90" s="10">
        <v>168.94</v>
      </c>
      <c r="E90" s="8">
        <v>6080</v>
      </c>
      <c r="F90" s="10">
        <v>103.66</v>
      </c>
      <c r="G90" s="7">
        <v>6080</v>
      </c>
      <c r="H90" s="10">
        <v>100</v>
      </c>
      <c r="I90" s="8">
        <v>6080</v>
      </c>
      <c r="J90" s="10">
        <v>100</v>
      </c>
    </row>
    <row r="91" spans="1:10" s="4" customFormat="1" ht="12.75" x14ac:dyDescent="0.2">
      <c r="A91" s="28" t="s">
        <v>35</v>
      </c>
      <c r="B91" s="10">
        <v>18.57</v>
      </c>
      <c r="C91" s="10">
        <v>15</v>
      </c>
      <c r="D91" s="10">
        <v>80.78</v>
      </c>
      <c r="E91" s="10">
        <v>15</v>
      </c>
      <c r="F91" s="10">
        <v>100</v>
      </c>
      <c r="G91" s="9">
        <v>15</v>
      </c>
      <c r="H91" s="10">
        <v>100</v>
      </c>
      <c r="I91" s="10">
        <v>15</v>
      </c>
      <c r="J91" s="10">
        <v>100</v>
      </c>
    </row>
    <row r="92" spans="1:10" s="25" customFormat="1" ht="25.5" x14ac:dyDescent="0.2">
      <c r="A92" s="21" t="s">
        <v>69</v>
      </c>
      <c r="B92" s="22">
        <v>14196</v>
      </c>
      <c r="C92" s="22">
        <v>6656</v>
      </c>
      <c r="D92" s="23">
        <v>46.89</v>
      </c>
      <c r="E92" s="29"/>
      <c r="F92" s="29"/>
      <c r="G92" s="30"/>
      <c r="H92" s="29"/>
      <c r="I92" s="29"/>
      <c r="J92" s="29"/>
    </row>
    <row r="93" spans="1:10" s="4" customFormat="1" ht="38.25" x14ac:dyDescent="0.2">
      <c r="A93" s="26" t="s">
        <v>70</v>
      </c>
      <c r="B93" s="8">
        <v>14196</v>
      </c>
      <c r="C93" s="8">
        <v>4170.3999999999996</v>
      </c>
      <c r="D93" s="10">
        <v>29.38</v>
      </c>
      <c r="E93" s="6"/>
      <c r="F93" s="6"/>
      <c r="G93" s="5"/>
      <c r="H93" s="6"/>
      <c r="I93" s="6"/>
      <c r="J93" s="6"/>
    </row>
    <row r="94" spans="1:10" s="4" customFormat="1" ht="12.75" x14ac:dyDescent="0.2">
      <c r="A94" s="27" t="s">
        <v>29</v>
      </c>
      <c r="B94" s="8">
        <v>14196</v>
      </c>
      <c r="C94" s="8">
        <v>4170.3999999999996</v>
      </c>
      <c r="D94" s="10">
        <v>29.38</v>
      </c>
      <c r="E94" s="6"/>
      <c r="F94" s="6"/>
      <c r="G94" s="5"/>
      <c r="H94" s="6"/>
      <c r="I94" s="6"/>
      <c r="J94" s="6"/>
    </row>
    <row r="95" spans="1:10" s="4" customFormat="1" ht="12.75" x14ac:dyDescent="0.2">
      <c r="A95" s="28" t="s">
        <v>32</v>
      </c>
      <c r="B95" s="8">
        <v>14196</v>
      </c>
      <c r="C95" s="8">
        <v>4170.3999999999996</v>
      </c>
      <c r="D95" s="10">
        <v>29.38</v>
      </c>
      <c r="E95" s="6"/>
      <c r="F95" s="6"/>
      <c r="G95" s="5"/>
      <c r="H95" s="6"/>
      <c r="I95" s="6"/>
      <c r="J95" s="6"/>
    </row>
    <row r="96" spans="1:10" s="4" customFormat="1" ht="38.25" x14ac:dyDescent="0.2">
      <c r="A96" s="26" t="s">
        <v>71</v>
      </c>
      <c r="B96" s="6"/>
      <c r="C96" s="8">
        <v>2485.6</v>
      </c>
      <c r="D96" s="6"/>
      <c r="E96" s="6"/>
      <c r="F96" s="6"/>
      <c r="G96" s="5"/>
      <c r="H96" s="6"/>
      <c r="I96" s="6"/>
      <c r="J96" s="6"/>
    </row>
    <row r="97" spans="1:10" s="4" customFormat="1" ht="12.75" x14ac:dyDescent="0.2">
      <c r="A97" s="27" t="s">
        <v>29</v>
      </c>
      <c r="B97" s="6"/>
      <c r="C97" s="8">
        <v>2485.6</v>
      </c>
      <c r="D97" s="6"/>
      <c r="E97" s="6"/>
      <c r="F97" s="6"/>
      <c r="G97" s="5"/>
      <c r="H97" s="6"/>
      <c r="I97" s="6"/>
      <c r="J97" s="6"/>
    </row>
    <row r="98" spans="1:10" s="4" customFormat="1" ht="12.75" x14ac:dyDescent="0.2">
      <c r="A98" s="28" t="s">
        <v>32</v>
      </c>
      <c r="B98" s="6"/>
      <c r="C98" s="8">
        <v>2485.6</v>
      </c>
      <c r="D98" s="6"/>
      <c r="E98" s="6"/>
      <c r="F98" s="6"/>
      <c r="G98" s="5"/>
      <c r="H98" s="6"/>
      <c r="I98" s="6"/>
      <c r="J98" s="6"/>
    </row>
    <row r="99" spans="1:10" s="25" customFormat="1" ht="12.75" x14ac:dyDescent="0.2">
      <c r="A99" s="21" t="s">
        <v>72</v>
      </c>
      <c r="B99" s="77">
        <v>168</v>
      </c>
      <c r="C99" s="23">
        <v>358</v>
      </c>
      <c r="D99" s="23">
        <v>213.1</v>
      </c>
      <c r="E99" s="23">
        <v>500</v>
      </c>
      <c r="F99" s="23">
        <v>139.66</v>
      </c>
      <c r="G99" s="31">
        <v>500</v>
      </c>
      <c r="H99" s="23">
        <v>100</v>
      </c>
      <c r="I99" s="23">
        <v>500</v>
      </c>
      <c r="J99" s="23">
        <v>100</v>
      </c>
    </row>
    <row r="100" spans="1:10" s="4" customFormat="1" ht="12.75" x14ac:dyDescent="0.2">
      <c r="A100" s="26" t="s">
        <v>56</v>
      </c>
      <c r="B100" s="10">
        <v>168</v>
      </c>
      <c r="C100" s="10">
        <v>358</v>
      </c>
      <c r="D100" s="10">
        <v>213.1</v>
      </c>
      <c r="E100" s="10">
        <v>500</v>
      </c>
      <c r="F100" s="10">
        <v>139.66</v>
      </c>
      <c r="G100" s="9">
        <v>500</v>
      </c>
      <c r="H100" s="10">
        <v>100</v>
      </c>
      <c r="I100" s="10">
        <v>500</v>
      </c>
      <c r="J100" s="10">
        <v>100</v>
      </c>
    </row>
    <row r="101" spans="1:10" s="4" customFormat="1" ht="12.75" x14ac:dyDescent="0.2">
      <c r="A101" s="27" t="s">
        <v>29</v>
      </c>
      <c r="B101" s="10">
        <v>168</v>
      </c>
      <c r="C101" s="10">
        <v>358</v>
      </c>
      <c r="D101" s="10">
        <v>213.1</v>
      </c>
      <c r="E101" s="10">
        <v>500</v>
      </c>
      <c r="F101" s="10">
        <v>139.66</v>
      </c>
      <c r="G101" s="9">
        <v>500</v>
      </c>
      <c r="H101" s="10">
        <v>100</v>
      </c>
      <c r="I101" s="10">
        <v>500</v>
      </c>
      <c r="J101" s="10">
        <v>100</v>
      </c>
    </row>
    <row r="102" spans="1:10" s="4" customFormat="1" ht="12.75" x14ac:dyDescent="0.2">
      <c r="A102" s="28" t="s">
        <v>32</v>
      </c>
      <c r="B102" s="10">
        <v>168</v>
      </c>
      <c r="C102" s="10">
        <v>358</v>
      </c>
      <c r="D102" s="10">
        <v>213.1</v>
      </c>
      <c r="E102" s="10">
        <v>500</v>
      </c>
      <c r="F102" s="10">
        <v>139.66</v>
      </c>
      <c r="G102" s="9">
        <v>500</v>
      </c>
      <c r="H102" s="10">
        <v>100</v>
      </c>
      <c r="I102" s="10">
        <v>500</v>
      </c>
      <c r="J102" s="10">
        <v>100</v>
      </c>
    </row>
    <row r="103" spans="1:10" s="25" customFormat="1" ht="25.5" x14ac:dyDescent="0.2">
      <c r="A103" s="21" t="s">
        <v>73</v>
      </c>
      <c r="B103" s="23">
        <v>145.85</v>
      </c>
      <c r="C103" s="23">
        <v>139.5</v>
      </c>
      <c r="D103" s="23">
        <v>95.65</v>
      </c>
      <c r="E103" s="23">
        <v>120</v>
      </c>
      <c r="F103" s="23">
        <v>86.02</v>
      </c>
      <c r="G103" s="31">
        <v>120</v>
      </c>
      <c r="H103" s="23">
        <v>100</v>
      </c>
      <c r="I103" s="23">
        <v>120</v>
      </c>
      <c r="J103" s="23">
        <v>100</v>
      </c>
    </row>
    <row r="104" spans="1:10" s="4" customFormat="1" ht="25.5" x14ac:dyDescent="0.2">
      <c r="A104" s="26" t="s">
        <v>52</v>
      </c>
      <c r="B104" s="10">
        <v>145.85</v>
      </c>
      <c r="C104" s="10">
        <v>139.5</v>
      </c>
      <c r="D104" s="10">
        <v>95.65</v>
      </c>
      <c r="E104" s="10">
        <v>120</v>
      </c>
      <c r="F104" s="10">
        <v>86.02</v>
      </c>
      <c r="G104" s="9">
        <v>120</v>
      </c>
      <c r="H104" s="10">
        <v>100</v>
      </c>
      <c r="I104" s="10">
        <v>120</v>
      </c>
      <c r="J104" s="10">
        <v>100</v>
      </c>
    </row>
    <row r="105" spans="1:10" s="4" customFormat="1" ht="12.75" x14ac:dyDescent="0.2">
      <c r="A105" s="27" t="s">
        <v>29</v>
      </c>
      <c r="B105" s="10">
        <v>145.85</v>
      </c>
      <c r="C105" s="10">
        <v>139.5</v>
      </c>
      <c r="D105" s="10">
        <v>95.65</v>
      </c>
      <c r="E105" s="10">
        <v>120</v>
      </c>
      <c r="F105" s="10">
        <v>86.02</v>
      </c>
      <c r="G105" s="9">
        <v>120</v>
      </c>
      <c r="H105" s="10">
        <v>100</v>
      </c>
      <c r="I105" s="10">
        <v>120</v>
      </c>
      <c r="J105" s="10">
        <v>100</v>
      </c>
    </row>
    <row r="106" spans="1:10" s="4" customFormat="1" ht="12.75" x14ac:dyDescent="0.2">
      <c r="A106" s="28" t="s">
        <v>37</v>
      </c>
      <c r="B106" s="10">
        <v>145.85</v>
      </c>
      <c r="C106" s="10">
        <v>139.5</v>
      </c>
      <c r="D106" s="10">
        <v>95.65</v>
      </c>
      <c r="E106" s="10">
        <v>120</v>
      </c>
      <c r="F106" s="10">
        <v>86.02</v>
      </c>
      <c r="G106" s="9">
        <v>120</v>
      </c>
      <c r="H106" s="10">
        <v>100</v>
      </c>
      <c r="I106" s="10">
        <v>120</v>
      </c>
      <c r="J106" s="10">
        <v>100</v>
      </c>
    </row>
    <row r="107" spans="1:10" s="4" customFormat="1" ht="25.5" x14ac:dyDescent="0.2">
      <c r="A107" s="6" t="s">
        <v>74</v>
      </c>
      <c r="B107" s="10">
        <v>237</v>
      </c>
      <c r="C107" s="8">
        <v>4023.28</v>
      </c>
      <c r="D107" s="8">
        <v>1697.59</v>
      </c>
      <c r="E107" s="10">
        <v>237</v>
      </c>
      <c r="F107" s="10">
        <v>5.89</v>
      </c>
      <c r="G107" s="9">
        <v>237</v>
      </c>
      <c r="H107" s="10">
        <v>100</v>
      </c>
      <c r="I107" s="10">
        <v>237</v>
      </c>
      <c r="J107" s="10">
        <v>100</v>
      </c>
    </row>
    <row r="108" spans="1:10" s="25" customFormat="1" ht="25.5" x14ac:dyDescent="0.2">
      <c r="A108" s="21" t="s">
        <v>75</v>
      </c>
      <c r="B108" s="23">
        <v>237</v>
      </c>
      <c r="C108" s="22">
        <v>4023.28</v>
      </c>
      <c r="D108" s="22">
        <v>1697.59</v>
      </c>
      <c r="E108" s="23">
        <v>237</v>
      </c>
      <c r="F108" s="23">
        <v>5.89</v>
      </c>
      <c r="G108" s="31">
        <v>237</v>
      </c>
      <c r="H108" s="23">
        <v>100</v>
      </c>
      <c r="I108" s="23">
        <v>237</v>
      </c>
      <c r="J108" s="23">
        <v>100</v>
      </c>
    </row>
    <row r="109" spans="1:10" s="4" customFormat="1" ht="25.5" x14ac:dyDescent="0.2">
      <c r="A109" s="26" t="s">
        <v>52</v>
      </c>
      <c r="B109" s="10">
        <v>237</v>
      </c>
      <c r="C109" s="10">
        <v>200</v>
      </c>
      <c r="D109" s="10">
        <v>84.39</v>
      </c>
      <c r="E109" s="10">
        <v>237</v>
      </c>
      <c r="F109" s="10">
        <v>118.5</v>
      </c>
      <c r="G109" s="9">
        <v>237</v>
      </c>
      <c r="H109" s="10">
        <v>100</v>
      </c>
      <c r="I109" s="10">
        <v>237</v>
      </c>
      <c r="J109" s="10">
        <v>100</v>
      </c>
    </row>
    <row r="110" spans="1:10" s="4" customFormat="1" ht="25.5" x14ac:dyDescent="0.2">
      <c r="A110" s="27" t="s">
        <v>38</v>
      </c>
      <c r="B110" s="10">
        <v>237</v>
      </c>
      <c r="C110" s="10">
        <v>200</v>
      </c>
      <c r="D110" s="10">
        <v>84.39</v>
      </c>
      <c r="E110" s="10">
        <v>237</v>
      </c>
      <c r="F110" s="10">
        <v>118.5</v>
      </c>
      <c r="G110" s="9">
        <v>237</v>
      </c>
      <c r="H110" s="10">
        <v>100</v>
      </c>
      <c r="I110" s="10">
        <v>237</v>
      </c>
      <c r="J110" s="10">
        <v>100</v>
      </c>
    </row>
    <row r="111" spans="1:10" s="4" customFormat="1" ht="38.25" x14ac:dyDescent="0.2">
      <c r="A111" s="28" t="s">
        <v>39</v>
      </c>
      <c r="B111" s="10">
        <v>237</v>
      </c>
      <c r="C111" s="10">
        <v>200</v>
      </c>
      <c r="D111" s="10">
        <v>84.39</v>
      </c>
      <c r="E111" s="10">
        <v>237</v>
      </c>
      <c r="F111" s="10">
        <v>118.5</v>
      </c>
      <c r="G111" s="9">
        <v>237</v>
      </c>
      <c r="H111" s="10">
        <v>100</v>
      </c>
      <c r="I111" s="10">
        <v>237</v>
      </c>
      <c r="J111" s="10">
        <v>100</v>
      </c>
    </row>
    <row r="112" spans="1:10" s="4" customFormat="1" ht="51" x14ac:dyDescent="0.2">
      <c r="A112" s="26" t="s">
        <v>53</v>
      </c>
      <c r="B112" s="6"/>
      <c r="C112" s="8">
        <v>2650</v>
      </c>
      <c r="D112" s="6"/>
      <c r="E112" s="6"/>
      <c r="F112" s="6"/>
      <c r="G112" s="5"/>
      <c r="H112" s="6"/>
      <c r="I112" s="6"/>
      <c r="J112" s="6"/>
    </row>
    <row r="113" spans="1:10" s="4" customFormat="1" ht="25.5" x14ac:dyDescent="0.2">
      <c r="A113" s="27" t="s">
        <v>38</v>
      </c>
      <c r="B113" s="6"/>
      <c r="C113" s="8">
        <v>2650</v>
      </c>
      <c r="D113" s="6"/>
      <c r="E113" s="6"/>
      <c r="F113" s="6"/>
      <c r="G113" s="5"/>
      <c r="H113" s="6"/>
      <c r="I113" s="6"/>
      <c r="J113" s="6"/>
    </row>
    <row r="114" spans="1:10" s="4" customFormat="1" ht="38.25" x14ac:dyDescent="0.2">
      <c r="A114" s="28" t="s">
        <v>39</v>
      </c>
      <c r="B114" s="6"/>
      <c r="C114" s="8">
        <v>2650</v>
      </c>
      <c r="D114" s="6"/>
      <c r="E114" s="6"/>
      <c r="F114" s="6"/>
      <c r="G114" s="5"/>
      <c r="H114" s="6"/>
      <c r="I114" s="6"/>
      <c r="J114" s="6"/>
    </row>
    <row r="115" spans="1:10" s="4" customFormat="1" ht="51" x14ac:dyDescent="0.2">
      <c r="A115" s="26" t="s">
        <v>54</v>
      </c>
      <c r="B115" s="6"/>
      <c r="C115" s="8">
        <v>1173.28</v>
      </c>
      <c r="D115" s="6"/>
      <c r="E115" s="6"/>
      <c r="F115" s="6"/>
      <c r="G115" s="5"/>
      <c r="H115" s="6"/>
      <c r="I115" s="6"/>
      <c r="J115" s="6"/>
    </row>
    <row r="116" spans="1:10" s="4" customFormat="1" ht="25.5" x14ac:dyDescent="0.2">
      <c r="A116" s="27" t="s">
        <v>38</v>
      </c>
      <c r="B116" s="6"/>
      <c r="C116" s="8">
        <v>1173.28</v>
      </c>
      <c r="D116" s="6"/>
      <c r="E116" s="6"/>
      <c r="F116" s="6"/>
      <c r="G116" s="5"/>
      <c r="H116" s="6"/>
      <c r="I116" s="6"/>
      <c r="J116" s="6"/>
    </row>
    <row r="117" spans="1:10" s="4" customFormat="1" ht="38.25" x14ac:dyDescent="0.2">
      <c r="A117" s="28" t="s">
        <v>39</v>
      </c>
      <c r="B117" s="6"/>
      <c r="C117" s="8">
        <v>1173.28</v>
      </c>
      <c r="D117" s="6"/>
      <c r="E117" s="6"/>
      <c r="F117" s="6"/>
      <c r="G117" s="5"/>
      <c r="H117" s="6"/>
      <c r="I117" s="6"/>
      <c r="J117" s="6"/>
    </row>
    <row r="121" spans="1:10" ht="12" x14ac:dyDescent="0.2">
      <c r="A121" s="79" t="s">
        <v>103</v>
      </c>
      <c r="B121" s="80"/>
      <c r="C121" s="80"/>
      <c r="D121" s="80"/>
      <c r="E121" s="80"/>
      <c r="F121" s="80"/>
      <c r="G121" s="80"/>
      <c r="H121" s="80"/>
      <c r="I121" s="80"/>
      <c r="J121" s="80"/>
    </row>
  </sheetData>
  <mergeCells count="1">
    <mergeCell ref="A121:J121"/>
  </mergeCells>
  <pageMargins left="0.75" right="0.75" top="1" bottom="1" header="0.5" footer="0.5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zoomScaleNormal="100" workbookViewId="0">
      <selection activeCell="J13" sqref="J13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96" t="s">
        <v>102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1.25" customHeigh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x14ac:dyDescent="0.25">
      <c r="A3" s="96" t="s">
        <v>76</v>
      </c>
      <c r="B3" s="96"/>
      <c r="C3" s="96"/>
      <c r="D3" s="96"/>
      <c r="E3" s="96"/>
      <c r="F3" s="96"/>
      <c r="G3" s="96"/>
      <c r="H3" s="96"/>
      <c r="I3" s="98"/>
      <c r="J3" s="98"/>
    </row>
    <row r="4" spans="1:10" ht="10.5" customHeight="1" x14ac:dyDescent="0.3">
      <c r="A4" s="32"/>
      <c r="B4" s="32"/>
      <c r="C4" s="32"/>
      <c r="D4" s="32"/>
      <c r="E4" s="32"/>
      <c r="F4" s="32"/>
      <c r="G4" s="32"/>
      <c r="H4" s="32"/>
      <c r="I4" s="33"/>
      <c r="J4" s="33"/>
    </row>
    <row r="5" spans="1:10" ht="15.75" x14ac:dyDescent="0.25">
      <c r="A5" s="96" t="s">
        <v>77</v>
      </c>
      <c r="B5" s="97"/>
      <c r="C5" s="97"/>
      <c r="D5" s="97"/>
      <c r="E5" s="97"/>
      <c r="F5" s="97"/>
      <c r="G5" s="97"/>
      <c r="H5" s="97"/>
      <c r="I5" s="97"/>
      <c r="J5" s="97"/>
    </row>
    <row r="6" spans="1:10" ht="9.75" customHeight="1" x14ac:dyDescent="0.3">
      <c r="A6" s="34"/>
      <c r="B6" s="35"/>
      <c r="C6" s="35"/>
      <c r="D6" s="35"/>
      <c r="E6" s="36"/>
      <c r="F6" s="37"/>
      <c r="G6" s="37"/>
      <c r="H6" s="37"/>
      <c r="I6" s="37"/>
      <c r="J6" s="38" t="s">
        <v>78</v>
      </c>
    </row>
    <row r="7" spans="1:10" ht="25.5" x14ac:dyDescent="0.25">
      <c r="A7" s="39"/>
      <c r="B7" s="40"/>
      <c r="C7" s="40"/>
      <c r="D7" s="41"/>
      <c r="E7" s="42"/>
      <c r="F7" s="43" t="s">
        <v>79</v>
      </c>
      <c r="G7" s="43" t="s">
        <v>2</v>
      </c>
      <c r="H7" s="43" t="s">
        <v>80</v>
      </c>
      <c r="I7" s="43" t="s">
        <v>81</v>
      </c>
      <c r="J7" s="43" t="s">
        <v>82</v>
      </c>
    </row>
    <row r="8" spans="1:10" ht="14.45" x14ac:dyDescent="0.3">
      <c r="A8" s="89" t="s">
        <v>83</v>
      </c>
      <c r="B8" s="88"/>
      <c r="C8" s="88"/>
      <c r="D8" s="88"/>
      <c r="E8" s="99"/>
      <c r="F8" s="44">
        <f>F9+F10</f>
        <v>619429.78</v>
      </c>
      <c r="G8" s="44">
        <f t="shared" ref="G8:J8" si="0">G9+G10</f>
        <v>1074725.1000000001</v>
      </c>
      <c r="H8" s="44">
        <f t="shared" si="0"/>
        <v>815064.69</v>
      </c>
      <c r="I8" s="44">
        <f t="shared" si="0"/>
        <v>815064.69</v>
      </c>
      <c r="J8" s="44">
        <f t="shared" si="0"/>
        <v>815064.69</v>
      </c>
    </row>
    <row r="9" spans="1:10" ht="14.45" x14ac:dyDescent="0.3">
      <c r="A9" s="100" t="s">
        <v>84</v>
      </c>
      <c r="B9" s="93"/>
      <c r="C9" s="93"/>
      <c r="D9" s="93"/>
      <c r="E9" s="95"/>
      <c r="F9" s="45">
        <v>619429.78</v>
      </c>
      <c r="G9" s="45">
        <v>750324.1</v>
      </c>
      <c r="H9" s="45">
        <v>815064.69</v>
      </c>
      <c r="I9" s="45">
        <v>815064.69</v>
      </c>
      <c r="J9" s="45">
        <v>815064.69</v>
      </c>
    </row>
    <row r="10" spans="1:10" ht="14.45" x14ac:dyDescent="0.3">
      <c r="A10" s="94" t="s">
        <v>85</v>
      </c>
      <c r="B10" s="95"/>
      <c r="C10" s="95"/>
      <c r="D10" s="95"/>
      <c r="E10" s="95"/>
      <c r="F10" s="45"/>
      <c r="G10" s="45">
        <v>324401</v>
      </c>
      <c r="H10" s="45"/>
      <c r="I10" s="45"/>
      <c r="J10" s="45"/>
    </row>
    <row r="11" spans="1:10" ht="14.45" x14ac:dyDescent="0.3">
      <c r="A11" s="46" t="s">
        <v>86</v>
      </c>
      <c r="B11" s="47"/>
      <c r="C11" s="47"/>
      <c r="D11" s="47"/>
      <c r="E11" s="47"/>
      <c r="F11" s="44">
        <f>F12+F13</f>
        <v>614161.64</v>
      </c>
      <c r="G11" s="44">
        <f t="shared" ref="G11:J11" si="1">G12+G13</f>
        <v>1079993.22</v>
      </c>
      <c r="H11" s="44">
        <f t="shared" si="1"/>
        <v>815064.69</v>
      </c>
      <c r="I11" s="44">
        <f t="shared" si="1"/>
        <v>815064.69</v>
      </c>
      <c r="J11" s="44">
        <f t="shared" si="1"/>
        <v>815064.69</v>
      </c>
    </row>
    <row r="12" spans="1:10" ht="14.45" x14ac:dyDescent="0.3">
      <c r="A12" s="92" t="s">
        <v>87</v>
      </c>
      <c r="B12" s="93"/>
      <c r="C12" s="93"/>
      <c r="D12" s="93"/>
      <c r="E12" s="93"/>
      <c r="F12" s="45">
        <v>611545.48</v>
      </c>
      <c r="G12" s="45">
        <v>1073363.94</v>
      </c>
      <c r="H12" s="45">
        <v>813127.69</v>
      </c>
      <c r="I12" s="45">
        <v>813127.69</v>
      </c>
      <c r="J12" s="48">
        <v>813127.69</v>
      </c>
    </row>
    <row r="13" spans="1:10" ht="14.45" x14ac:dyDescent="0.3">
      <c r="A13" s="94" t="s">
        <v>88</v>
      </c>
      <c r="B13" s="95"/>
      <c r="C13" s="95"/>
      <c r="D13" s="95"/>
      <c r="E13" s="95"/>
      <c r="F13" s="45">
        <v>2616.16</v>
      </c>
      <c r="G13" s="45">
        <v>6629.28</v>
      </c>
      <c r="H13" s="45">
        <v>1937</v>
      </c>
      <c r="I13" s="45">
        <v>1937</v>
      </c>
      <c r="J13" s="48">
        <v>1937</v>
      </c>
    </row>
    <row r="14" spans="1:10" x14ac:dyDescent="0.25">
      <c r="A14" s="87" t="s">
        <v>89</v>
      </c>
      <c r="B14" s="88"/>
      <c r="C14" s="88"/>
      <c r="D14" s="88"/>
      <c r="E14" s="88"/>
      <c r="F14" s="44">
        <f>F8-F11</f>
        <v>5268.140000000014</v>
      </c>
      <c r="G14" s="44">
        <f t="shared" ref="G14:J14" si="2">G8-G11</f>
        <v>-5268.1199999998789</v>
      </c>
      <c r="H14" s="44">
        <f t="shared" si="2"/>
        <v>0</v>
      </c>
      <c r="I14" s="44">
        <f t="shared" si="2"/>
        <v>0</v>
      </c>
      <c r="J14" s="44">
        <f t="shared" si="2"/>
        <v>0</v>
      </c>
    </row>
    <row r="15" spans="1:10" ht="17.45" x14ac:dyDescent="0.3">
      <c r="A15" s="32"/>
      <c r="B15" s="49"/>
      <c r="C15" s="49"/>
      <c r="D15" s="49"/>
      <c r="E15" s="49"/>
      <c r="F15" s="49"/>
      <c r="G15" s="49"/>
      <c r="H15" s="50"/>
      <c r="I15" s="50"/>
      <c r="J15" s="50"/>
    </row>
    <row r="16" spans="1:10" ht="15.75" x14ac:dyDescent="0.25">
      <c r="A16" s="96" t="s">
        <v>90</v>
      </c>
      <c r="B16" s="97"/>
      <c r="C16" s="97"/>
      <c r="D16" s="97"/>
      <c r="E16" s="97"/>
      <c r="F16" s="97"/>
      <c r="G16" s="97"/>
      <c r="H16" s="97"/>
      <c r="I16" s="97"/>
      <c r="J16" s="97"/>
    </row>
    <row r="17" spans="1:10" ht="13.5" customHeight="1" x14ac:dyDescent="0.3">
      <c r="A17" s="32"/>
      <c r="B17" s="49"/>
      <c r="C17" s="49"/>
      <c r="D17" s="49"/>
      <c r="E17" s="49"/>
      <c r="F17" s="49"/>
      <c r="G17" s="49"/>
      <c r="H17" s="50"/>
      <c r="I17" s="50"/>
      <c r="J17" s="50"/>
    </row>
    <row r="18" spans="1:10" ht="25.5" x14ac:dyDescent="0.25">
      <c r="A18" s="39"/>
      <c r="B18" s="40"/>
      <c r="C18" s="40"/>
      <c r="D18" s="41"/>
      <c r="E18" s="42"/>
      <c r="F18" s="43" t="s">
        <v>79</v>
      </c>
      <c r="G18" s="43" t="s">
        <v>2</v>
      </c>
      <c r="H18" s="43" t="s">
        <v>80</v>
      </c>
      <c r="I18" s="43" t="s">
        <v>81</v>
      </c>
      <c r="J18" s="43" t="s">
        <v>82</v>
      </c>
    </row>
    <row r="19" spans="1:10" x14ac:dyDescent="0.25">
      <c r="A19" s="94" t="s">
        <v>91</v>
      </c>
      <c r="B19" s="95"/>
      <c r="C19" s="95"/>
      <c r="D19" s="95"/>
      <c r="E19" s="95"/>
      <c r="F19" s="51"/>
      <c r="G19" s="51"/>
      <c r="H19" s="51"/>
      <c r="I19" s="51"/>
      <c r="J19" s="52"/>
    </row>
    <row r="20" spans="1:10" ht="14.45" x14ac:dyDescent="0.3">
      <c r="A20" s="94" t="s">
        <v>92</v>
      </c>
      <c r="B20" s="95"/>
      <c r="C20" s="95"/>
      <c r="D20" s="95"/>
      <c r="E20" s="95"/>
      <c r="F20" s="51"/>
      <c r="G20" s="51"/>
      <c r="H20" s="51"/>
      <c r="I20" s="51"/>
      <c r="J20" s="52"/>
    </row>
    <row r="21" spans="1:10" ht="14.45" x14ac:dyDescent="0.3">
      <c r="A21" s="87" t="s">
        <v>93</v>
      </c>
      <c r="B21" s="88"/>
      <c r="C21" s="88"/>
      <c r="D21" s="88"/>
      <c r="E21" s="88"/>
      <c r="F21" s="53">
        <f>F19-F20</f>
        <v>0</v>
      </c>
      <c r="G21" s="53">
        <f t="shared" ref="G21:J21" si="3">G19-G20</f>
        <v>0</v>
      </c>
      <c r="H21" s="53">
        <f t="shared" si="3"/>
        <v>0</v>
      </c>
      <c r="I21" s="53">
        <f t="shared" si="3"/>
        <v>0</v>
      </c>
      <c r="J21" s="53">
        <f t="shared" si="3"/>
        <v>0</v>
      </c>
    </row>
    <row r="22" spans="1:10" x14ac:dyDescent="0.25">
      <c r="A22" s="87" t="s">
        <v>94</v>
      </c>
      <c r="B22" s="88"/>
      <c r="C22" s="88"/>
      <c r="D22" s="88"/>
      <c r="E22" s="88"/>
      <c r="F22" s="44">
        <f>F14+F21</f>
        <v>5268.140000000014</v>
      </c>
      <c r="G22" s="44">
        <f t="shared" ref="G22:J22" si="4">G14+G21</f>
        <v>-5268.1199999998789</v>
      </c>
      <c r="H22" s="53">
        <f t="shared" si="4"/>
        <v>0</v>
      </c>
      <c r="I22" s="53">
        <f t="shared" si="4"/>
        <v>0</v>
      </c>
      <c r="J22" s="53">
        <f t="shared" si="4"/>
        <v>0</v>
      </c>
    </row>
    <row r="23" spans="1:10" ht="17.45" x14ac:dyDescent="0.3">
      <c r="A23" s="54"/>
      <c r="B23" s="49"/>
      <c r="C23" s="49"/>
      <c r="D23" s="49"/>
      <c r="E23" s="49"/>
      <c r="F23" s="49"/>
      <c r="G23" s="49"/>
      <c r="H23" s="50"/>
      <c r="I23" s="50"/>
      <c r="J23" s="50"/>
    </row>
    <row r="24" spans="1:10" ht="15.75" x14ac:dyDescent="0.25">
      <c r="A24" s="96" t="s">
        <v>95</v>
      </c>
      <c r="B24" s="97"/>
      <c r="C24" s="97"/>
      <c r="D24" s="97"/>
      <c r="E24" s="97"/>
      <c r="F24" s="97"/>
      <c r="G24" s="97"/>
      <c r="H24" s="97"/>
      <c r="I24" s="97"/>
      <c r="J24" s="97"/>
    </row>
    <row r="25" spans="1:10" ht="9.75" customHeight="1" x14ac:dyDescent="0.3">
      <c r="A25" s="55"/>
      <c r="B25" s="56"/>
      <c r="C25" s="56"/>
      <c r="D25" s="56"/>
      <c r="E25" s="56"/>
      <c r="F25" s="56"/>
      <c r="G25" s="56"/>
      <c r="H25" s="56"/>
      <c r="I25" s="56"/>
      <c r="J25" s="56"/>
    </row>
    <row r="26" spans="1:10" ht="25.5" x14ac:dyDescent="0.25">
      <c r="A26" s="39"/>
      <c r="B26" s="40"/>
      <c r="C26" s="40"/>
      <c r="D26" s="41"/>
      <c r="E26" s="42"/>
      <c r="F26" s="43" t="s">
        <v>79</v>
      </c>
      <c r="G26" s="43" t="s">
        <v>2</v>
      </c>
      <c r="H26" s="43" t="s">
        <v>80</v>
      </c>
      <c r="I26" s="43" t="s">
        <v>81</v>
      </c>
      <c r="J26" s="43" t="s">
        <v>82</v>
      </c>
    </row>
    <row r="27" spans="1:10" ht="15" customHeight="1" x14ac:dyDescent="0.25">
      <c r="A27" s="82" t="s">
        <v>96</v>
      </c>
      <c r="B27" s="83"/>
      <c r="C27" s="83"/>
      <c r="D27" s="83"/>
      <c r="E27" s="84"/>
      <c r="F27" s="57">
        <v>0</v>
      </c>
      <c r="G27" s="57">
        <v>0</v>
      </c>
      <c r="H27" s="58">
        <v>0</v>
      </c>
      <c r="I27" s="58">
        <v>0</v>
      </c>
      <c r="J27" s="59">
        <v>0</v>
      </c>
    </row>
    <row r="28" spans="1:10" ht="15" customHeight="1" x14ac:dyDescent="0.25">
      <c r="A28" s="87" t="s">
        <v>97</v>
      </c>
      <c r="B28" s="88"/>
      <c r="C28" s="88"/>
      <c r="D28" s="88"/>
      <c r="E28" s="88"/>
      <c r="F28" s="60">
        <f>F22+F27</f>
        <v>5268.140000000014</v>
      </c>
      <c r="G28" s="60"/>
      <c r="H28" s="61">
        <f t="shared" ref="H28:J28" si="5">H22+H27</f>
        <v>0</v>
      </c>
      <c r="I28" s="61">
        <f t="shared" si="5"/>
        <v>0</v>
      </c>
      <c r="J28" s="62">
        <f t="shared" si="5"/>
        <v>0</v>
      </c>
    </row>
    <row r="29" spans="1:10" ht="45" customHeight="1" x14ac:dyDescent="0.25">
      <c r="A29" s="89" t="s">
        <v>98</v>
      </c>
      <c r="B29" s="90"/>
      <c r="C29" s="90"/>
      <c r="D29" s="90"/>
      <c r="E29" s="91"/>
      <c r="F29" s="61">
        <f>F14+F21+F27-F28</f>
        <v>0</v>
      </c>
      <c r="G29" s="61"/>
      <c r="H29" s="61">
        <f t="shared" ref="H29:J29" si="6">H14+H21+H27-H28</f>
        <v>0</v>
      </c>
      <c r="I29" s="61">
        <f t="shared" si="6"/>
        <v>0</v>
      </c>
      <c r="J29" s="62">
        <f t="shared" si="6"/>
        <v>0</v>
      </c>
    </row>
    <row r="30" spans="1:10" ht="15.6" x14ac:dyDescent="0.3">
      <c r="A30" s="63"/>
      <c r="B30" s="64"/>
      <c r="C30" s="64"/>
      <c r="D30" s="64"/>
      <c r="E30" s="64"/>
      <c r="F30" s="64"/>
      <c r="G30" s="64"/>
      <c r="H30" s="64"/>
      <c r="I30" s="64"/>
      <c r="J30" s="64"/>
    </row>
    <row r="31" spans="1:10" ht="15.75" x14ac:dyDescent="0.25">
      <c r="A31" s="81" t="s">
        <v>99</v>
      </c>
      <c r="B31" s="81"/>
      <c r="C31" s="81"/>
      <c r="D31" s="81"/>
      <c r="E31" s="81"/>
      <c r="F31" s="81"/>
      <c r="G31" s="81"/>
      <c r="H31" s="81"/>
      <c r="I31" s="81"/>
      <c r="J31" s="81"/>
    </row>
    <row r="32" spans="1:10" ht="12.75" customHeight="1" x14ac:dyDescent="0.25">
      <c r="A32" s="65"/>
      <c r="B32" s="66"/>
      <c r="C32" s="66"/>
      <c r="D32" s="66"/>
      <c r="E32" s="66"/>
      <c r="F32" s="66"/>
      <c r="G32" s="66"/>
      <c r="H32" s="67"/>
      <c r="I32" s="67"/>
      <c r="J32" s="67"/>
    </row>
    <row r="33" spans="1:10" ht="25.5" x14ac:dyDescent="0.25">
      <c r="A33" s="68"/>
      <c r="B33" s="69"/>
      <c r="C33" s="69"/>
      <c r="D33" s="70"/>
      <c r="E33" s="71"/>
      <c r="F33" s="72" t="s">
        <v>79</v>
      </c>
      <c r="G33" s="72" t="s">
        <v>2</v>
      </c>
      <c r="H33" s="72" t="s">
        <v>80</v>
      </c>
      <c r="I33" s="72" t="s">
        <v>81</v>
      </c>
      <c r="J33" s="72" t="s">
        <v>82</v>
      </c>
    </row>
    <row r="34" spans="1:10" x14ac:dyDescent="0.25">
      <c r="A34" s="82" t="s">
        <v>96</v>
      </c>
      <c r="B34" s="83"/>
      <c r="C34" s="83"/>
      <c r="D34" s="83"/>
      <c r="E34" s="84"/>
      <c r="F34" s="58">
        <v>0</v>
      </c>
      <c r="G34" s="58">
        <f>F37</f>
        <v>0</v>
      </c>
      <c r="H34" s="58">
        <f>G37</f>
        <v>0</v>
      </c>
      <c r="I34" s="58">
        <f>H37</f>
        <v>0</v>
      </c>
      <c r="J34" s="59">
        <f>I37</f>
        <v>0</v>
      </c>
    </row>
    <row r="35" spans="1:10" ht="28.5" customHeight="1" x14ac:dyDescent="0.25">
      <c r="A35" s="82" t="s">
        <v>100</v>
      </c>
      <c r="B35" s="83"/>
      <c r="C35" s="83"/>
      <c r="D35" s="83"/>
      <c r="E35" s="84"/>
      <c r="F35" s="58">
        <v>0</v>
      </c>
      <c r="G35" s="58">
        <v>0</v>
      </c>
      <c r="H35" s="58">
        <v>0</v>
      </c>
      <c r="I35" s="58">
        <v>0</v>
      </c>
      <c r="J35" s="59">
        <v>0</v>
      </c>
    </row>
    <row r="36" spans="1:10" x14ac:dyDescent="0.25">
      <c r="A36" s="82" t="s">
        <v>101</v>
      </c>
      <c r="B36" s="85"/>
      <c r="C36" s="85"/>
      <c r="D36" s="85"/>
      <c r="E36" s="86"/>
      <c r="F36" s="58">
        <v>0</v>
      </c>
      <c r="G36" s="58">
        <v>0</v>
      </c>
      <c r="H36" s="58">
        <v>0</v>
      </c>
      <c r="I36" s="58">
        <v>0</v>
      </c>
      <c r="J36" s="59">
        <v>0</v>
      </c>
    </row>
    <row r="37" spans="1:10" ht="15" customHeight="1" x14ac:dyDescent="0.25">
      <c r="A37" s="87" t="s">
        <v>97</v>
      </c>
      <c r="B37" s="88"/>
      <c r="C37" s="88"/>
      <c r="D37" s="88"/>
      <c r="E37" s="88"/>
      <c r="F37" s="73">
        <f>F34-F35+F36</f>
        <v>0</v>
      </c>
      <c r="G37" s="73">
        <f t="shared" ref="G37:J37" si="7">G34-G35+G36</f>
        <v>0</v>
      </c>
      <c r="H37" s="73">
        <f t="shared" si="7"/>
        <v>0</v>
      </c>
      <c r="I37" s="73">
        <f t="shared" si="7"/>
        <v>0</v>
      </c>
      <c r="J37" s="74">
        <f t="shared" si="7"/>
        <v>0</v>
      </c>
    </row>
    <row r="38" spans="1:10" ht="17.25" customHeight="1" x14ac:dyDescent="0.25"/>
    <row r="39" spans="1:10" x14ac:dyDescent="0.25">
      <c r="A39" s="79" t="s">
        <v>103</v>
      </c>
      <c r="B39" s="80"/>
      <c r="C39" s="80"/>
      <c r="D39" s="80"/>
      <c r="E39" s="80"/>
      <c r="F39" s="80"/>
      <c r="G39" s="80"/>
      <c r="H39" s="80"/>
      <c r="I39" s="80"/>
      <c r="J39" s="80"/>
    </row>
  </sheetData>
  <mergeCells count="24">
    <mergeCell ref="A10:E10"/>
    <mergeCell ref="A1:J1"/>
    <mergeCell ref="A3:J3"/>
    <mergeCell ref="A5:J5"/>
    <mergeCell ref="A8:E8"/>
    <mergeCell ref="A9:E9"/>
    <mergeCell ref="A29:E29"/>
    <mergeCell ref="A12:E12"/>
    <mergeCell ref="A13:E13"/>
    <mergeCell ref="A14:E14"/>
    <mergeCell ref="A16:J16"/>
    <mergeCell ref="A19:E19"/>
    <mergeCell ref="A20:E20"/>
    <mergeCell ref="A21:E21"/>
    <mergeCell ref="A22:E22"/>
    <mergeCell ref="A24:J24"/>
    <mergeCell ref="A27:E27"/>
    <mergeCell ref="A28:E28"/>
    <mergeCell ref="A39:J3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Plan po izv.i ekon.klas.</vt:lpstr>
      <vt:lpstr>Plan po funkc.klas.</vt:lpstr>
      <vt:lpstr>Plan po poseb.prog.</vt:lpstr>
      <vt:lpstr> SAŽETAK PLANA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 - PROJEKCIJE</dc:title>
  <dc:creator>računovodstvo</dc:creator>
  <cp:lastModifiedBy>Admin</cp:lastModifiedBy>
  <cp:lastPrinted>2024-10-22T08:32:21Z</cp:lastPrinted>
  <dcterms:created xsi:type="dcterms:W3CDTF">2024-10-22T06:05:50Z</dcterms:created>
  <dcterms:modified xsi:type="dcterms:W3CDTF">2024-12-31T17:55:19Z</dcterms:modified>
</cp:coreProperties>
</file>